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xr:revisionPtr revIDLastSave="0" documentId="13_ncr:1_{4B77922B-13F1-4C16-B5E7-9413D227CC87}" xr6:coauthVersionLast="47" xr6:coauthVersionMax="47" xr10:uidLastSave="{00000000-0000-0000-0000-000000000000}"/>
  <bookViews>
    <workbookView xWindow="-110" yWindow="-110" windowWidth="29020" windowHeight="17500" firstSheet="1" activeTab="1" xr2:uid="{00000000-000D-0000-FFFF-FFFF00000000}"/>
  </bookViews>
  <sheets>
    <sheet name="platsikulud" sheetId="1" r:id="rId1"/>
    <sheet name="eelarv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6+1k62D/jTJlI7MfTf4PWgUwGVrfny/3ce90rrVfozA="/>
    </ext>
  </extLst>
</workbook>
</file>

<file path=xl/calcChain.xml><?xml version="1.0" encoding="utf-8"?>
<calcChain xmlns="http://schemas.openxmlformats.org/spreadsheetml/2006/main">
  <c r="B75" i="1" l="1"/>
  <c r="B73" i="1"/>
  <c r="I61" i="1"/>
  <c r="F52" i="1"/>
  <c r="F51" i="1"/>
  <c r="F50" i="1"/>
  <c r="F49" i="1"/>
  <c r="F48" i="1"/>
  <c r="F47" i="1"/>
  <c r="F46" i="1"/>
  <c r="F45" i="1"/>
  <c r="F44" i="1"/>
  <c r="F43" i="1"/>
  <c r="F42" i="1"/>
  <c r="F41" i="1"/>
  <c r="D40" i="1"/>
  <c r="F40" i="1" s="1"/>
  <c r="D39" i="1"/>
  <c r="F39" i="1" s="1"/>
  <c r="D38" i="1"/>
  <c r="F38" i="1" s="1"/>
  <c r="F37" i="1"/>
  <c r="F36" i="1"/>
  <c r="F35" i="1"/>
  <c r="F34" i="1"/>
  <c r="F33" i="1"/>
  <c r="F32" i="1"/>
  <c r="F31" i="1"/>
  <c r="F30" i="1"/>
  <c r="D29" i="1"/>
  <c r="F29" i="1" s="1"/>
  <c r="D28" i="1"/>
  <c r="F28" i="1" s="1"/>
  <c r="D27" i="1"/>
  <c r="F27" i="1" s="1"/>
  <c r="F24" i="1"/>
  <c r="F23" i="1"/>
  <c r="D23" i="1"/>
  <c r="F22" i="1"/>
  <c r="D22" i="1"/>
  <c r="D21" i="1"/>
  <c r="F21" i="1" s="1"/>
  <c r="D20" i="1"/>
  <c r="F20" i="1" s="1"/>
  <c r="K19" i="1"/>
  <c r="D19" i="1"/>
  <c r="F19" i="1" s="1"/>
  <c r="K18" i="1"/>
  <c r="E18" i="1"/>
  <c r="F18" i="1" s="1"/>
  <c r="F17" i="1"/>
  <c r="F16" i="1"/>
  <c r="F15" i="1"/>
  <c r="D15" i="1"/>
  <c r="F14" i="1"/>
  <c r="D14" i="1"/>
  <c r="E13" i="1"/>
  <c r="F13" i="1" s="1"/>
  <c r="F12" i="1"/>
  <c r="F11" i="1"/>
  <c r="D10" i="1"/>
  <c r="F10" i="1" s="1"/>
  <c r="D9" i="1"/>
  <c r="F9" i="1" s="1"/>
  <c r="D8" i="1"/>
  <c r="F8" i="1" s="1"/>
  <c r="F54" i="1" l="1"/>
  <c r="G7" i="1"/>
  <c r="G25" i="1"/>
  <c r="G54" i="1" s="1"/>
  <c r="C65" i="1" l="1"/>
  <c r="G511" i="2" l="1"/>
  <c r="B71" i="1"/>
  <c r="G512" i="2" l="1"/>
  <c r="G513" i="2" s="1"/>
  <c r="B65" i="1"/>
  <c r="E59" i="1" s="1"/>
  <c r="F59" i="1" s="1"/>
  <c r="G65" i="1"/>
  <c r="B66" i="1" l="1"/>
  <c r="B70" i="1"/>
  <c r="B76" i="1" s="1"/>
  <c r="D65" i="1"/>
  <c r="F60" i="1"/>
  <c r="G59" i="1"/>
  <c r="E56" i="1" l="1"/>
  <c r="F56" i="1" s="1"/>
  <c r="E65" i="1" l="1"/>
  <c r="F65" i="1" s="1"/>
  <c r="F57" i="1"/>
  <c r="G57" i="1" l="1"/>
  <c r="F61" i="1"/>
  <c r="F1" i="1"/>
  <c r="F68" i="1"/>
  <c r="H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57" authorId="0" shapeId="0" xr:uid="{00000000-0006-0000-0000-000001000000}">
      <text>
        <r>
          <rPr>
            <sz val="10"/>
            <color rgb="FF000000"/>
            <rFont val="Calibri"/>
            <scheme val="minor"/>
          </rPr>
          <t>======
ID#AAABdYtxlTc
Margus Pellis    (2025-02-06 10:56:21)
Kasum+üldkulud platsikuludes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cmwjJIY4dJiiRSODdD+1s/xfQIQ=="/>
    </ext>
  </extLst>
</comments>
</file>

<file path=xl/sharedStrings.xml><?xml version="1.0" encoding="utf-8"?>
<sst xmlns="http://schemas.openxmlformats.org/spreadsheetml/2006/main" count="894" uniqueCount="572">
  <si>
    <t>PLATSIKULUD</t>
  </si>
  <si>
    <t>koef.kokku</t>
  </si>
  <si>
    <t>Tööde lepinguline kestvus</t>
  </si>
  <si>
    <t>kuud</t>
  </si>
  <si>
    <t>Tööde kestvus</t>
  </si>
  <si>
    <t>Kululiik</t>
  </si>
  <si>
    <t>M/ü</t>
  </si>
  <si>
    <t>Maht</t>
  </si>
  <si>
    <t>Ühiku hind</t>
  </si>
  <si>
    <t>Maksumus</t>
  </si>
  <si>
    <t>Kulugrupp kokku</t>
  </si>
  <si>
    <t>Mihail kommentaar</t>
  </si>
  <si>
    <t>8</t>
  </si>
  <si>
    <t>OBJEKTI KASUTUSKULUD</t>
  </si>
  <si>
    <t>Kontor/soojak (rent, transport)</t>
  </si>
  <si>
    <t>kuu</t>
  </si>
  <si>
    <t>Tööliste soojak (rent, transport)</t>
  </si>
  <si>
    <t>Käimlad (rent, transport)</t>
  </si>
  <si>
    <t>Ajutised teed ja laoplatsid</t>
  </si>
  <si>
    <t>kmpl</t>
  </si>
  <si>
    <t>Infotahvlid</t>
  </si>
  <si>
    <t>obj</t>
  </si>
  <si>
    <t>Piirdeaed</t>
  </si>
  <si>
    <t>jm</t>
  </si>
  <si>
    <t>Ehitiste kaitse - pindade katmised, avade sulgemised</t>
  </si>
  <si>
    <t>Tööohutus (avade ja treppide piirded jms)</t>
  </si>
  <si>
    <t>Ajutine vesi ja kanal</t>
  </si>
  <si>
    <t>Ehitusaegse elektrivarustuse väljaehitamine</t>
  </si>
  <si>
    <t xml:space="preserve">Tornkraana montaaž+ demont. + projekt </t>
  </si>
  <si>
    <t>tk</t>
  </si>
  <si>
    <t>Autokraana tehnika lisaseadmete rent</t>
  </si>
  <si>
    <t>Objekti kasutusmaterjalid ja tarvikud</t>
  </si>
  <si>
    <t>Ehitusaegne elektri tarbimine 1 kuu</t>
  </si>
  <si>
    <t>Ehitusaegne vee ja kanalisatsioonitarbimine 1 kuu</t>
  </si>
  <si>
    <t>Ehitusaegne küte ja kuivatamine</t>
  </si>
  <si>
    <t>37 planeerimine</t>
  </si>
  <si>
    <t>Transpordikulud</t>
  </si>
  <si>
    <t>9</t>
  </si>
  <si>
    <t>OBJEKTI ÜLDKULUD</t>
  </si>
  <si>
    <t xml:space="preserve">Palgakulu </t>
  </si>
  <si>
    <t xml:space="preserve">Projektijuht x 2 </t>
  </si>
  <si>
    <t>Insener/kvaliteedijuht x 1 (37 maja dokid)</t>
  </si>
  <si>
    <t>auto prj</t>
  </si>
  <si>
    <t>Objektijuht x 3</t>
  </si>
  <si>
    <t xml:space="preserve">Töödejuht </t>
  </si>
  <si>
    <t>auto obj</t>
  </si>
  <si>
    <t>Siseviimistluse töödejuht</t>
  </si>
  <si>
    <t>Tööline (2 tk)</t>
  </si>
  <si>
    <t>Sekretär</t>
  </si>
  <si>
    <t>Kontorikulud</t>
  </si>
  <si>
    <t>Varustuskulud</t>
  </si>
  <si>
    <t>Proovid, katsetused, ülevaatused, mõõdistuse (geodeesia)</t>
  </si>
  <si>
    <t>Projekteerimine - tööprojekt</t>
  </si>
  <si>
    <t>Objekti valve (andurvalve) + paigaldus 1,3 km</t>
  </si>
  <si>
    <t>valve+emta</t>
  </si>
  <si>
    <t>Objekti ruumide korrashoid</t>
  </si>
  <si>
    <t>Ehitise koristus, ehitusprahi utiliseerimine</t>
  </si>
  <si>
    <t>Lõppkoristus 130m2x 37</t>
  </si>
  <si>
    <t>m2</t>
  </si>
  <si>
    <t>Kindlustused</t>
  </si>
  <si>
    <t>??</t>
  </si>
  <si>
    <t>Objekti kindlustus</t>
  </si>
  <si>
    <t>CAR kindlustus</t>
  </si>
  <si>
    <t>Ehitustegevuse vastutuskindlustus</t>
  </si>
  <si>
    <t>Muud kindlustused</t>
  </si>
  <si>
    <t>Ehitusobjekti tagatised</t>
  </si>
  <si>
    <t>Teostusgarantii, 10%</t>
  </si>
  <si>
    <t>Garantiiaja tagatis, 2%</t>
  </si>
  <si>
    <t>Ettemaksu garantii, 10%</t>
  </si>
  <si>
    <t>järelvalve</t>
  </si>
  <si>
    <t>Objekti finantseerimise kulud</t>
  </si>
  <si>
    <t>Tänava sulgemine / parkimine</t>
  </si>
  <si>
    <t xml:space="preserve"> ÜLDKULUD KOKKU</t>
  </si>
  <si>
    <t>Objekti platsikulud kokku EUR:</t>
  </si>
  <si>
    <t>KASUM/KAHJUM</t>
  </si>
  <si>
    <t>EHITUS</t>
  </si>
  <si>
    <t>%</t>
  </si>
  <si>
    <t>Kasum/kahjum kokku EUR:</t>
  </si>
  <si>
    <t>ETTEVÕTTE ÜLDKULUD</t>
  </si>
  <si>
    <t>KONTOR</t>
  </si>
  <si>
    <t>Ettevõtte üldkulud kokku EUR:</t>
  </si>
  <si>
    <t>Platsikulud,kasum,üldkulud kokku EUR:</t>
  </si>
  <si>
    <t xml:space="preserve">Nullhind </t>
  </si>
  <si>
    <t>Platsikulud</t>
  </si>
  <si>
    <t>Üldkulud</t>
  </si>
  <si>
    <t>Kasum</t>
  </si>
  <si>
    <t>Ehitustööde maksumus</t>
  </si>
  <si>
    <t>Ehitus kokku:</t>
  </si>
  <si>
    <t>eur/m2 müüdav</t>
  </si>
  <si>
    <t>nm2</t>
  </si>
  <si>
    <t>Nimetus</t>
  </si>
  <si>
    <t>Eelarve kokku , eur</t>
  </si>
  <si>
    <t>majade arv</t>
  </si>
  <si>
    <t>eur/nm2</t>
  </si>
  <si>
    <t>majade ehitus 10 kuud</t>
  </si>
  <si>
    <t>platsikulud</t>
  </si>
  <si>
    <t xml:space="preserve">välisosa imatra elektriprojekt </t>
  </si>
  <si>
    <t>viimsi valla makse ukse eest</t>
  </si>
  <si>
    <t>muu kommuniktastioonid</t>
  </si>
  <si>
    <t>Riiga transport</t>
  </si>
  <si>
    <t>Eelarve kokku ehitus</t>
  </si>
  <si>
    <t>Логистика из Риги панелевозы 4 рейса x750 евро. И три рейса пустотки x 550 евро. Итого ~ 5к за коробку</t>
  </si>
  <si>
    <t>Unico</t>
  </si>
  <si>
    <t>uus hind</t>
  </si>
  <si>
    <t>ridakas 100 m2</t>
  </si>
  <si>
    <t>1650 eur / m2</t>
  </si>
  <si>
    <t>ridakas 111 m2 / Vagiff</t>
  </si>
  <si>
    <t>1600 eur / m2</t>
  </si>
  <si>
    <t>ridakas 125 m2</t>
  </si>
  <si>
    <t>1450 eur / m2</t>
  </si>
  <si>
    <t>ridakas 140 m2</t>
  </si>
  <si>
    <t>1370 eur  / m2</t>
  </si>
  <si>
    <t>ridakas 111 m2 / + jahutus , vertikaalne maakütte</t>
  </si>
  <si>
    <t>1700 eur / m2</t>
  </si>
  <si>
    <t>eramu 150 m2  1 korrus Vagiff / Viimsi village</t>
  </si>
  <si>
    <t>1800 eur / m2</t>
  </si>
  <si>
    <t>DP 33 maja</t>
  </si>
  <si>
    <t xml:space="preserve">Ehituskulude liigitus pea-, põhi- ja kulurühmadeks </t>
  </si>
  <si>
    <t>Ühik</t>
  </si>
  <si>
    <t>Kokku</t>
  </si>
  <si>
    <t>Kõik kokku</t>
  </si>
  <si>
    <t>Kood</t>
  </si>
  <si>
    <t>VÄLISRAJATISED</t>
  </si>
  <si>
    <t>Ettevalmistus ja lammutus</t>
  </si>
  <si>
    <t>Ettevalmistus ja raadamine</t>
  </si>
  <si>
    <t>kpl</t>
  </si>
  <si>
    <t>Hoonete ja rajatiste kaitse</t>
  </si>
  <si>
    <t>Taimestiku kaitse</t>
  </si>
  <si>
    <t>Tarbepuidu kogumine</t>
  </si>
  <si>
    <t>Likvideeritavate puude kompensatsioon</t>
  </si>
  <si>
    <t xml:space="preserve">Üksikpuude langetamine koos kändude juurimisega (freesimisega)  </t>
  </si>
  <si>
    <t>Hoonete ja rajatiste lammutamine</t>
  </si>
  <si>
    <t xml:space="preserve">Äärekivide lammutamine  </t>
  </si>
  <si>
    <t xml:space="preserve">Olemasoleva katendi freesimine  </t>
  </si>
  <si>
    <t>Raadamis- ja lammutusjäätmete vedu ja utiliseerimine</t>
  </si>
  <si>
    <t>Hoonealune süvend</t>
  </si>
  <si>
    <t xml:space="preserve">Pinnase koorimine </t>
  </si>
  <si>
    <t xml:space="preserve">Kaeved </t>
  </si>
  <si>
    <t>Pinnase kaevamine, äravedu ja utiliseerimine</t>
  </si>
  <si>
    <t>m3</t>
  </si>
  <si>
    <t>Täited</t>
  </si>
  <si>
    <t>Tagasitäide vundamentide ümber</t>
  </si>
  <si>
    <t>Pinnase vedu</t>
  </si>
  <si>
    <t>Hoonevälised ehitised</t>
  </si>
  <si>
    <t>Estakaadid, kaldteed ja pandused</t>
  </si>
  <si>
    <t>Soojuspumba r/b vundament ja ümbrisseinad</t>
  </si>
  <si>
    <t>XPS soojustus 100 mm</t>
  </si>
  <si>
    <t>Killustikalus 200 mm</t>
  </si>
  <si>
    <t>Tugimüürid ja piirded</t>
  </si>
  <si>
    <t>R/b tubimüür 200 mm</t>
  </si>
  <si>
    <t>Metallpiire panduse tugimüüril</t>
  </si>
  <si>
    <t>Välistrepid</t>
  </si>
  <si>
    <t xml:space="preserve">R/b välistrepp </t>
  </si>
  <si>
    <t>Metallkonstruktsioonil välistrepid</t>
  </si>
  <si>
    <t>r/b vundamendid</t>
  </si>
  <si>
    <t>Varikatused</t>
  </si>
  <si>
    <t>Kanalid, kaevud, basseinid, mahutid</t>
  </si>
  <si>
    <t xml:space="preserve">Laoplatsid, parklad ja nende ehitised </t>
  </si>
  <si>
    <t>Tunnelid</t>
  </si>
  <si>
    <t>Rööbasteed</t>
  </si>
  <si>
    <t>Välisvõrgud</t>
  </si>
  <si>
    <t>Drenaaž ja truubid</t>
  </si>
  <si>
    <t xml:space="preserve">Väliskanalisatsioon </t>
  </si>
  <si>
    <t>Kinnistuväline sajuveekanalisatsioon</t>
  </si>
  <si>
    <t>Kinnistuväline reoveekanalisatsioon</t>
  </si>
  <si>
    <t>Kinnistusisene sajuveekanalisatsioon</t>
  </si>
  <si>
    <t>Kinnistusisene reoveekanalisatsioon</t>
  </si>
  <si>
    <t>Oleva kanalisatsiooni ringitõstmine koos projektiga</t>
  </si>
  <si>
    <t>Liitumispunkti tasud</t>
  </si>
  <si>
    <t>Välisvalgustus</t>
  </si>
  <si>
    <t>Oleva valgustusmasti ümbertõstmine</t>
  </si>
  <si>
    <t>Veetorustik</t>
  </si>
  <si>
    <t>Kinnistuväline veevarustus</t>
  </si>
  <si>
    <t>Kinnistusisene veevarustus</t>
  </si>
  <si>
    <t>Gaasitorustik</t>
  </si>
  <si>
    <t>Küttetorustik</t>
  </si>
  <si>
    <t>Kaabelliinid</t>
  </si>
  <si>
    <t>Hoone toitekaabel</t>
  </si>
  <si>
    <t>Sideliinid</t>
  </si>
  <si>
    <t xml:space="preserve">Mulded  </t>
  </si>
  <si>
    <t>Liivalus 250 mm</t>
  </si>
  <si>
    <t>Liivalus 200 mm</t>
  </si>
  <si>
    <t xml:space="preserve">Teemaa-ala puhastamine  </t>
  </si>
  <si>
    <t>Ehituseks sobiva pinnase kaevandamine (killustik ja liiv)</t>
  </si>
  <si>
    <t xml:space="preserve">Ehituseks sobimatu pinnase kaevandamine  </t>
  </si>
  <si>
    <t xml:space="preserve">Täide </t>
  </si>
  <si>
    <t xml:space="preserve">Maa-ala pinnakatted </t>
  </si>
  <si>
    <t>Haljastus</t>
  </si>
  <si>
    <t xml:space="preserve">Muru kasvualuse rajamine ja külv  </t>
  </si>
  <si>
    <t>Kõrghaljastus</t>
  </si>
  <si>
    <t>Põõsad</t>
  </si>
  <si>
    <t>Teede ja platside alused</t>
  </si>
  <si>
    <t>Killustikalus  fr 16/32, kiilutud 150 mm</t>
  </si>
  <si>
    <t>Killustikalus  fr 4/32 200 mm</t>
  </si>
  <si>
    <t>Killustikalus  fr 32/63, kiilutud või fr 4/63 250 mm</t>
  </si>
  <si>
    <t xml:space="preserve">Geotekstiili (II profiil) paigaldamine  </t>
  </si>
  <si>
    <t>Teede ja platside katted</t>
  </si>
  <si>
    <t>Tihedast asfaltbetoonist (AC 8 surf) segu  50 mm</t>
  </si>
  <si>
    <t>Tihedast asfaltbetoonist (AC 12 surf) segu  60 mm</t>
  </si>
  <si>
    <t>Kivi- ja plaatkatted</t>
  </si>
  <si>
    <t>Tehiskivist sillutuskate + sängituskiht</t>
  </si>
  <si>
    <t>Murukärg + liivast tasanduskiht (h=5cm)</t>
  </si>
  <si>
    <t>Juurekaitserestid</t>
  </si>
  <si>
    <t>Äärekivid ja sadeveerennid</t>
  </si>
  <si>
    <t>Betoonäärekivid  150x290 mm</t>
  </si>
  <si>
    <t>Betoonäärekivid  80x200 mm</t>
  </si>
  <si>
    <t>Murukärje ääris</t>
  </si>
  <si>
    <t>Nõlvakatted</t>
  </si>
  <si>
    <t>Looduslike alade korrastamine</t>
  </si>
  <si>
    <t>Väikeehitised maa-alal</t>
  </si>
  <si>
    <t>Piirded</t>
  </si>
  <si>
    <t xml:space="preserve">Võrkaia ehitamine  </t>
  </si>
  <si>
    <t xml:space="preserve">Jalgvärava ehitamine  </t>
  </si>
  <si>
    <t>Tiibvärav</t>
  </si>
  <si>
    <t>Hoone juurde kuuluv välisvarustus</t>
  </si>
  <si>
    <t>Spordi- ja mänguvarustus</t>
  </si>
  <si>
    <t>Jäätmehooldusvarustus</t>
  </si>
  <si>
    <t>Prügimaja 2800x2800 mm</t>
  </si>
  <si>
    <t>Liiklusalade varustus</t>
  </si>
  <si>
    <t>Muud tööd</t>
  </si>
  <si>
    <t xml:space="preserve">ALUSED JA VUNDAMENDID </t>
  </si>
  <si>
    <t>Rostvärgid ja taldmikud</t>
  </si>
  <si>
    <t>Liiv- ja killustikalused</t>
  </si>
  <si>
    <t>Liivalus 20 mm</t>
  </si>
  <si>
    <t>Betoontarindid</t>
  </si>
  <si>
    <t>R/b seinad 200…250 mm (šahti süvendid)</t>
  </si>
  <si>
    <t>Metalltarindid</t>
  </si>
  <si>
    <t>Müüritis</t>
  </si>
  <si>
    <t>Elemendid</t>
  </si>
  <si>
    <t xml:space="preserve">Sooja- ja hüdroisolatsioon </t>
  </si>
  <si>
    <t>Vundamendid</t>
  </si>
  <si>
    <t>Vundamentide liiv- ja killustikalused</t>
  </si>
  <si>
    <t>Monoliitsest r/b-st alusmüürid, soklid, vundamenditalad</t>
  </si>
  <si>
    <t>Metalltarindid alusmüüritistes, soklites ja vundamenditalades</t>
  </si>
  <si>
    <t>Alusmüüritised, soklid-ja vundamenditalad</t>
  </si>
  <si>
    <t>Elementidest alusmüürid, soklid, vundamenditalad</t>
  </si>
  <si>
    <t xml:space="preserve">Aluspõrandad </t>
  </si>
  <si>
    <t>Liiv-ja killustikalus</t>
  </si>
  <si>
    <t>Panduse r/b plaat 100 mm</t>
  </si>
  <si>
    <t>Aluspõrandate elemendid</t>
  </si>
  <si>
    <t>Aluspõrandate puittarindid</t>
  </si>
  <si>
    <t>Vuugid</t>
  </si>
  <si>
    <t xml:space="preserve">Vaiad ja tugevdustarindid </t>
  </si>
  <si>
    <t>Kaevikute toestus</t>
  </si>
  <si>
    <t>Geodeetilised tööd</t>
  </si>
  <si>
    <t>objekt</t>
  </si>
  <si>
    <t>Vajadusel eelnev ettepuurimine talade paigaldamiseks</t>
  </si>
  <si>
    <t>Vajadusel kraavi kaevamine talade paigaldamise joonel, tagasiäide, h=0,7 m</t>
  </si>
  <si>
    <t>2T-talade maksumus, HEA200, l=8-9 m</t>
  </si>
  <si>
    <t>kg</t>
  </si>
  <si>
    <t>2T-talade paigaldus</t>
  </si>
  <si>
    <t>2T-talade väljatõmbamine</t>
  </si>
  <si>
    <t>Talade rent, 0,60 €/tonn/päev, 42 tonn, (pärats talade paigaldamist algab rentimine 4 kuu pärast)</t>
  </si>
  <si>
    <t>päev</t>
  </si>
  <si>
    <t>Puitprussi 150x50 mm maksumus</t>
  </si>
  <si>
    <t>Puitprussi paigaldus, pruss jääb maasse</t>
  </si>
  <si>
    <t>Ehitusaegne veetõrje</t>
  </si>
  <si>
    <t>Nõelfiltrite paigaldus</t>
  </si>
  <si>
    <t>Nõelfiltrite töö ja rent, 100 €/kmpl/päev</t>
  </si>
  <si>
    <t>Nõelfiltrite demonteerimine</t>
  </si>
  <si>
    <t>Vee pumpamine, 2-3 pump</t>
  </si>
  <si>
    <t>Rammvaiad</t>
  </si>
  <si>
    <t>Koht- ja puurvaiad</t>
  </si>
  <si>
    <t>Pinnaseankrud ja injekteerimine</t>
  </si>
  <si>
    <t>Pinnase tugevdamine ja tihendamine</t>
  </si>
  <si>
    <t>Vundamentide tugevdustarindid ja toed</t>
  </si>
  <si>
    <t xml:space="preserve">Eritarindid </t>
  </si>
  <si>
    <t>KANDETARINDID</t>
  </si>
  <si>
    <t>Metallkarkass</t>
  </si>
  <si>
    <t>Metalltarindite pinnatöötlus</t>
  </si>
  <si>
    <t>Katuse profiilplekk</t>
  </si>
  <si>
    <t>Kandvad seinad</t>
  </si>
  <si>
    <t>Monoliitsest betoonist tarindid</t>
  </si>
  <si>
    <t>R/b sillused</t>
  </si>
  <si>
    <t>Monteeritavast betoonist tarindid</t>
  </si>
  <si>
    <t>transport</t>
  </si>
  <si>
    <t>Müüritised</t>
  </si>
  <si>
    <t>Seinte elemendid</t>
  </si>
  <si>
    <t>Seinte puittarindid</t>
  </si>
  <si>
    <t xml:space="preserve">Sooja-, heli- ja hüdroisolatsioon </t>
  </si>
  <si>
    <t>Seinte fassaadikatted</t>
  </si>
  <si>
    <t>Fassaadivärvimine (karp)</t>
  </si>
  <si>
    <t>Karbik akende ümber, eenduvus seinast 100 mm</t>
  </si>
  <si>
    <t>Karbik akende ümber, eenduvus seinast 200 mm</t>
  </si>
  <si>
    <t>Karbik akende ümber, eenduvus seinast 400 mm</t>
  </si>
  <si>
    <t>Tellingud</t>
  </si>
  <si>
    <t>Aknaplekid</t>
  </si>
  <si>
    <t>Vahe- ja katuslaed</t>
  </si>
  <si>
    <t>Monteeritavad r/b õõnespaneelid 220 mm</t>
  </si>
  <si>
    <t xml:space="preserve">Montaaž </t>
  </si>
  <si>
    <t>Vahelae monoliitsed osad</t>
  </si>
  <si>
    <t>Vekseltalad PETRA Strong 220-1200</t>
  </si>
  <si>
    <t>Vekseltalade paigaldus</t>
  </si>
  <si>
    <t>HQ-talad</t>
  </si>
  <si>
    <t>Metalltalad keldri laes</t>
  </si>
  <si>
    <t>IPE160 talad</t>
  </si>
  <si>
    <t>metallrest 40 mm 1000x780 mm</t>
  </si>
  <si>
    <t>metallrest 40 mm 1000x1000 mm</t>
  </si>
  <si>
    <t>Terrassi kandetalad</t>
  </si>
  <si>
    <t>Lagede elemendid</t>
  </si>
  <si>
    <t>Puittarindid</t>
  </si>
  <si>
    <t>Trepielemendid</t>
  </si>
  <si>
    <t>Monteeritavad r/b trepielemendid</t>
  </si>
  <si>
    <t>Montaaž</t>
  </si>
  <si>
    <t>Treppide elemendid</t>
  </si>
  <si>
    <t>Sisetrepid metallkandjatel puitastmetega</t>
  </si>
  <si>
    <t>Treppide paigaldus</t>
  </si>
  <si>
    <t>Sisetrepid metallkandjatel puitastmetega (3.korrusel)</t>
  </si>
  <si>
    <t>Betoonastmetega metalltrepp</t>
  </si>
  <si>
    <t>metallkonstruktsioon</t>
  </si>
  <si>
    <t>harjatud pinnaga betoonastmed</t>
  </si>
  <si>
    <t>astmete paigaldus</t>
  </si>
  <si>
    <t>Ruumelemendid</t>
  </si>
  <si>
    <t>FASSAADIELEMENDID JA KATUSED</t>
  </si>
  <si>
    <t>Klaasfassaadid, vitriinid ja eriaknad</t>
  </si>
  <si>
    <t>Klaasfassaadid</t>
  </si>
  <si>
    <t>Alumiiniumfassaadid</t>
  </si>
  <si>
    <t>Terasfassaadid</t>
  </si>
  <si>
    <t>Klaasplokist aknad</t>
  </si>
  <si>
    <t>Suitsuluugid, katusaknad</t>
  </si>
  <si>
    <t>Puidust eriaknad</t>
  </si>
  <si>
    <t>PVC eriaknad</t>
  </si>
  <si>
    <t>Aknad</t>
  </si>
  <si>
    <t>Aknalauad</t>
  </si>
  <si>
    <t>Alumiiniumaknad</t>
  </si>
  <si>
    <t xml:space="preserve">Alumiiniumraamil aknad </t>
  </si>
  <si>
    <t>Paigaldus</t>
  </si>
  <si>
    <t>Auru- ja tuuletõkketeibid</t>
  </si>
  <si>
    <t>Terasaknad</t>
  </si>
  <si>
    <t>Puit- ja puitalumiiniumaknad</t>
  </si>
  <si>
    <t>PVC aknad</t>
  </si>
  <si>
    <t>Aknalaudade paigaldus</t>
  </si>
  <si>
    <t>Akende paigaldus</t>
  </si>
  <si>
    <t>Akende aluspruss 45x245mm</t>
  </si>
  <si>
    <t>m</t>
  </si>
  <si>
    <t>Akende teipimine</t>
  </si>
  <si>
    <t>Akende plekk</t>
  </si>
  <si>
    <t>Akende paled aurutõkke</t>
  </si>
  <si>
    <t>Välisuksed ja väravad</t>
  </si>
  <si>
    <t>Lukustus ja varustus</t>
  </si>
  <si>
    <t>Alumiiniumuksed ja –väravad</t>
  </si>
  <si>
    <t>Terasuksed ja –väravad</t>
  </si>
  <si>
    <t>Piirdeliistud</t>
  </si>
  <si>
    <t xml:space="preserve">Täisklaasuksed </t>
  </si>
  <si>
    <t>Puituksed ja –väravad</t>
  </si>
  <si>
    <t>PVC uksed</t>
  </si>
  <si>
    <t>Rõdud ja terrassid</t>
  </si>
  <si>
    <t>Pinnakatted</t>
  </si>
  <si>
    <t xml:space="preserve">Betoontarindid </t>
  </si>
  <si>
    <t>r/b terrassi seinad 3*0.6/1.4*0.6/0.4*0.6/0.6*0.6 h-3.2m</t>
  </si>
  <si>
    <t>r/b posti vundament</t>
  </si>
  <si>
    <t>Üksikelemendid</t>
  </si>
  <si>
    <t>PVC-kate</t>
  </si>
  <si>
    <t>PIR soojustus 200 mm</t>
  </si>
  <si>
    <t>kalded EPS</t>
  </si>
  <si>
    <t>aurutõke</t>
  </si>
  <si>
    <t>Piirded ja käiguteed</t>
  </si>
  <si>
    <t>Hooldusplatvormid, sillad, käiguteed</t>
  </si>
  <si>
    <t>Seinaredel</t>
  </si>
  <si>
    <t>Klaasist piirded</t>
  </si>
  <si>
    <t>Trepikoja klaaspiire</t>
  </si>
  <si>
    <t>Terraside ja rõdude klaaspiirded</t>
  </si>
  <si>
    <t xml:space="preserve">Metallist piirded </t>
  </si>
  <si>
    <t>Elementtrepid</t>
  </si>
  <si>
    <t xml:space="preserve">Puidust piirded </t>
  </si>
  <si>
    <t>Katusetarindid</t>
  </si>
  <si>
    <t>Tasanduskihid</t>
  </si>
  <si>
    <t>Vihmaveetoru</t>
  </si>
  <si>
    <t xml:space="preserve">2x hüdroisolatsioon </t>
  </si>
  <si>
    <t>Katusekatted</t>
  </si>
  <si>
    <t>RUUMITARINDID JA PINNAKATTED</t>
  </si>
  <si>
    <t>Vaheseinad</t>
  </si>
  <si>
    <t>Värvkatted</t>
  </si>
  <si>
    <t>Klaasvaheseinad</t>
  </si>
  <si>
    <t>Metallvaheseinad</t>
  </si>
  <si>
    <t>Laotud vaheseinad</t>
  </si>
  <si>
    <t>Elementvahesinad</t>
  </si>
  <si>
    <t>Puit- ja kipsplaatvaheseinad</t>
  </si>
  <si>
    <t>Kipssein metallkarkassil SS</t>
  </si>
  <si>
    <t>kipsplaat</t>
  </si>
  <si>
    <t>met.karkass 42 mm vahel min.vill</t>
  </si>
  <si>
    <t>erikõva kipsplaat</t>
  </si>
  <si>
    <t>Kipssein metallkarkassil (märgruum)</t>
  </si>
  <si>
    <t>niiskuskindel kipsplaat</t>
  </si>
  <si>
    <t>met.karkass 66 mm vahel min.vill</t>
  </si>
  <si>
    <t>2x kipsplaat</t>
  </si>
  <si>
    <t>WC-poti tagused karbikud</t>
  </si>
  <si>
    <t>PVC vaheseinad</t>
  </si>
  <si>
    <t>Siseaknad</t>
  </si>
  <si>
    <t>Siseuksed</t>
  </si>
  <si>
    <t>Alumiiniumuksed</t>
  </si>
  <si>
    <t>Terasuksed</t>
  </si>
  <si>
    <t xml:space="preserve">Sile metalluks 910x2110 mm EI60 </t>
  </si>
  <si>
    <t>Klaasuksed</t>
  </si>
  <si>
    <t>Puituksed</t>
  </si>
  <si>
    <t xml:space="preserve">Korteri välisuks 910x2310 mm EI-30 </t>
  </si>
  <si>
    <t xml:space="preserve">Sileuks 910x2310 mm </t>
  </si>
  <si>
    <t>Siseuksed käepidemed, kilbid, lukustuse paigaldus</t>
  </si>
  <si>
    <t>Transport</t>
  </si>
  <si>
    <t>Siseseinte pinnakatted</t>
  </si>
  <si>
    <t>Akende ja välisuste palede viimistlemine</t>
  </si>
  <si>
    <t>Betoonist elemendid</t>
  </si>
  <si>
    <t>Metall ja plekk-katted</t>
  </si>
  <si>
    <t>Krohv- ja tasandus</t>
  </si>
  <si>
    <t>Plaatkatted</t>
  </si>
  <si>
    <t>Plaatimine</t>
  </si>
  <si>
    <t>Puitvooderdus</t>
  </si>
  <si>
    <t>Spoonitud MDF-plaadist seinapanoo</t>
  </si>
  <si>
    <t>Sooja-, heli- ja hüdroisolatsioon</t>
  </si>
  <si>
    <t xml:space="preserve">Mineraalvillsoojustus 100 mm </t>
  </si>
  <si>
    <t xml:space="preserve">Mineraalvillsoojustus koos viimistlusega 100 mm </t>
  </si>
  <si>
    <t>Hüdroisolatsioon</t>
  </si>
  <si>
    <t>Looduskivivooder</t>
  </si>
  <si>
    <t>Lagede pinnakatted</t>
  </si>
  <si>
    <t>Kipslagede värvkate koos pahteldusega</t>
  </si>
  <si>
    <t>Betoonlagede värvkate koos pahteldusega</t>
  </si>
  <si>
    <t>Betoonlagede tasandus</t>
  </si>
  <si>
    <t>Lagede metall- ja plekk-katted, ripplaed</t>
  </si>
  <si>
    <t>Lagede krohv- ja tasandus</t>
  </si>
  <si>
    <t>Puidust laed, kipsplaatlaed</t>
  </si>
  <si>
    <t>Kipskarniis</t>
  </si>
  <si>
    <t>Lagede sooja-, heli- ja hüdroisolatsioon</t>
  </si>
  <si>
    <t>Treppide pinnakatted</t>
  </si>
  <si>
    <t>Astmete tasandus</t>
  </si>
  <si>
    <t>Astmete epokatted ja pinnakõvendid</t>
  </si>
  <si>
    <t xml:space="preserve">Astmete plaatkatted </t>
  </si>
  <si>
    <t>Trepiliistud</t>
  </si>
  <si>
    <t>Astmete puitkatted</t>
  </si>
  <si>
    <t>Astmete rullkatted</t>
  </si>
  <si>
    <t>Põrandad ja põrandakatted</t>
  </si>
  <si>
    <t>Põrandatasandus</t>
  </si>
  <si>
    <t xml:space="preserve">Aluspõrand </t>
  </si>
  <si>
    <t>r/b plaat 80 mm</t>
  </si>
  <si>
    <t>PVC-kile</t>
  </si>
  <si>
    <t>jäik min.vill 30 mm</t>
  </si>
  <si>
    <t>EPS100 20 mm vill</t>
  </si>
  <si>
    <t xml:space="preserve">Epokatted ja pinnakõvendid </t>
  </si>
  <si>
    <t>Põranda katteplaadid, restid, vuugid jm</t>
  </si>
  <si>
    <t>Plaatpõrandad</t>
  </si>
  <si>
    <t>Põranda katmine (sisaldab pappi)</t>
  </si>
  <si>
    <t>Nurgad 45° graadi lõikamine (2x)</t>
  </si>
  <si>
    <t>Põrandate tasandusvalu (kiht kuni 10mm vajadusel) - kalded</t>
  </si>
  <si>
    <t>Trapi paigaldamine/valamine (trapid tarnib tellija)(vajadusel)</t>
  </si>
  <si>
    <t>Puitpõrandad ja liistud</t>
  </si>
  <si>
    <t>Paigaldus liimiga</t>
  </si>
  <si>
    <t>Põrandaliist kandiline 70mm valgendatud tamm</t>
  </si>
  <si>
    <t>Liistu paigaldus</t>
  </si>
  <si>
    <t>Rullmaterjalist põrandakatted, vaibad</t>
  </si>
  <si>
    <t>Eriruumide pinnakatted</t>
  </si>
  <si>
    <t>SISUSTUS, INVENTAR, SEADMED</t>
  </si>
  <si>
    <t>Sisustus ja mööbel</t>
  </si>
  <si>
    <t>Inventar</t>
  </si>
  <si>
    <t>Seadmed ja masinad</t>
  </si>
  <si>
    <t>Eriseadmete komplektid</t>
  </si>
  <si>
    <t>Jaotus- ja erivaheseinad</t>
  </si>
  <si>
    <t>WC vahesinad</t>
  </si>
  <si>
    <t>Metallist erivaheseinad</t>
  </si>
  <si>
    <t>Moodulvaheseinad</t>
  </si>
  <si>
    <t>Puidust erivaheseinad</t>
  </si>
  <si>
    <t>PVC erivaheseinad</t>
  </si>
  <si>
    <t>Tõste- ja teisaldusseadmed</t>
  </si>
  <si>
    <t>Liftid</t>
  </si>
  <si>
    <t>Eskalaatorid, rambid</t>
  </si>
  <si>
    <t>Laadimissillad, tõstukid</t>
  </si>
  <si>
    <t>Lõõrid, korstnad ja küttekolded</t>
  </si>
  <si>
    <t>TEHNOSÜSTEEMID</t>
  </si>
  <si>
    <t>Veevarustus ja kanalisatsioon</t>
  </si>
  <si>
    <t>Veevarustus</t>
  </si>
  <si>
    <t>Kanalisatsioon</t>
  </si>
  <si>
    <t>Reoveekanalisatsioon</t>
  </si>
  <si>
    <t>Sadeveekanalisatsioon</t>
  </si>
  <si>
    <t>kokku</t>
  </si>
  <si>
    <t>Sanitaartehnika seadmed</t>
  </si>
  <si>
    <t>Sanseadmete paigaldus</t>
  </si>
  <si>
    <t>Dušš</t>
  </si>
  <si>
    <t>Klaasist vahesein</t>
  </si>
  <si>
    <t>Valamu</t>
  </si>
  <si>
    <t>Valamusegisti</t>
  </si>
  <si>
    <t>Vann</t>
  </si>
  <si>
    <t>WC-pott</t>
  </si>
  <si>
    <t>Dušširenn</t>
  </si>
  <si>
    <t>Trapp</t>
  </si>
  <si>
    <t>Küte, ventilatsioon ja jahutus</t>
  </si>
  <si>
    <t>Põranda- ja radiaatorküte</t>
  </si>
  <si>
    <t>Küttekehad</t>
  </si>
  <si>
    <t>Õhk-vesi soojuspumbad koos soojasõlmega</t>
  </si>
  <si>
    <t>Ventilatsiooniseadmed</t>
  </si>
  <si>
    <t>Ventilatsioonitorustikud</t>
  </si>
  <si>
    <t>Jahutusseadmed, 7.1-8.1</t>
  </si>
  <si>
    <t>Jahutustorustikud (vesijahutuse torustik)</t>
  </si>
  <si>
    <t>Tuletõrjevarustus</t>
  </si>
  <si>
    <t>Sprinkleri torustikud ja armatuur</t>
  </si>
  <si>
    <t>Sprinklerseadmed</t>
  </si>
  <si>
    <t>Tuletõrjeveevarustuse torustikud</t>
  </si>
  <si>
    <t>Tulekustutusseadmed</t>
  </si>
  <si>
    <t>Gaaskustutussüsteemid</t>
  </si>
  <si>
    <t>Tugevvoolupaigaldis</t>
  </si>
  <si>
    <t>Elektri peajaotussüsteemid</t>
  </si>
  <si>
    <t>Kaabliteed</t>
  </si>
  <si>
    <t>Kaabeldus</t>
  </si>
  <si>
    <t>Valgustussüsteemid, paigaldus</t>
  </si>
  <si>
    <t>Välisvalgusti Faro Foc 580</t>
  </si>
  <si>
    <t>Välisvalgusti AINOS CW SENSOR LED</t>
  </si>
  <si>
    <t>Süvistatud sisevalgusti</t>
  </si>
  <si>
    <t>Siinivalgusti</t>
  </si>
  <si>
    <t>Elektriküte, installatsioonimaterjalid</t>
  </si>
  <si>
    <t>Piksekaitse ja maandus</t>
  </si>
  <si>
    <t>Varutoiteseadmed</t>
  </si>
  <si>
    <t>Päikesepaneelid</t>
  </si>
  <si>
    <t>Nõrkvoolupaigaldis ja automaatika</t>
  </si>
  <si>
    <t>Hooneautomaatika</t>
  </si>
  <si>
    <t>Katla automaatika</t>
  </si>
  <si>
    <t>ATS</t>
  </si>
  <si>
    <t>Andmevõrgud, telefoni- ja infoedastussüsteemid</t>
  </si>
  <si>
    <t>Turvasüsteemid</t>
  </si>
  <si>
    <t xml:space="preserve">EHITUSPLATSI KORRALDUS- JA ÜLDKULUD </t>
  </si>
  <si>
    <t>EHITUSTÖÖD KOKKU:</t>
  </si>
  <si>
    <t>KÄIBEMAKS 24 % :</t>
  </si>
  <si>
    <t>EHITUSMAKSUMUS KOOS KÄIBEMAKSUGA :</t>
  </si>
  <si>
    <t>Kaeved maa-alal</t>
  </si>
  <si>
    <t>Vaiad</t>
  </si>
  <si>
    <t xml:space="preserve">Soklikrohv </t>
  </si>
  <si>
    <t xml:space="preserve">Kandev vahesein r/b paneel 200 mm </t>
  </si>
  <si>
    <t>VS SW paneel 70+200+150+puit pegment</t>
  </si>
  <si>
    <t xml:space="preserve">Katuseterrassi laudis </t>
  </si>
  <si>
    <t>parapett</t>
  </si>
  <si>
    <t>Katusekate koos soojustusega</t>
  </si>
  <si>
    <t>rõdud 3-6 korrus 2tk per korrus kokku 8tk (ca.6.2m2 per rõdu)</t>
  </si>
  <si>
    <t>rõdud 3-6 korrus/2tk per korrus/kokku 8tk (ca.6.2m2 per rõdu)</t>
  </si>
  <si>
    <t xml:space="preserve">Garaaži tõstuks 6000x2300 mm </t>
  </si>
  <si>
    <t xml:space="preserve">Sile metalluks 1090x2100 mm </t>
  </si>
  <si>
    <t xml:space="preserve">Sile metalluks 890x2100 mm </t>
  </si>
  <si>
    <t xml:space="preserve">Niiskuskindel sileuks 810x2310 mm </t>
  </si>
  <si>
    <t xml:space="preserve">Suitsuluuk 1000x1000 mm </t>
  </si>
  <si>
    <t xml:space="preserve">Katuseaken 1000x2000 mm </t>
  </si>
  <si>
    <t xml:space="preserve">Katuseluuk 700x900 mm </t>
  </si>
  <si>
    <t>Kipssein metallkarkassil SS 3-6 korrus</t>
  </si>
  <si>
    <t>Ker.plaadid 3-6 korrus WC/vannituba</t>
  </si>
  <si>
    <t>Puitparkett 3-6 korrus eluruumid+köök</t>
  </si>
  <si>
    <t>Ker.plaadid (1 ja 2 korruse WC-d - 5tk kokku)</t>
  </si>
  <si>
    <t>Sile kipsplaatripplagi (WC-d ja vannitoad)</t>
  </si>
  <si>
    <t>plokist müüritis 190 mm 1 korrus</t>
  </si>
  <si>
    <t>Fibo 200 mm 2 korrus</t>
  </si>
  <si>
    <t xml:space="preserve">Põhiplaat </t>
  </si>
  <si>
    <t>Lifti rb plaat 250mm</t>
  </si>
  <si>
    <t>Lifti rb plaadi paigaldus 250mm</t>
  </si>
  <si>
    <t xml:space="preserve">Lae katmine tolmutõkkega </t>
  </si>
  <si>
    <t>Tolmutõke 1 ja 2 korrus</t>
  </si>
  <si>
    <t>paigaldus</t>
  </si>
  <si>
    <t>Elekter</t>
  </si>
  <si>
    <t>Siseseinte tolmutõke 1 ja 2 korrus VS</t>
  </si>
  <si>
    <t>Siseseinte tolmutõke 2 korrus SS</t>
  </si>
  <si>
    <t>Kiviseinte tasandamine 1 korrus SS</t>
  </si>
  <si>
    <t>Kiviseinte tasandamine 2 korrus SS</t>
  </si>
  <si>
    <t>Värvkate koos pahteldusega VS 3-6 korrus</t>
  </si>
  <si>
    <t>Värvkate koos pahteldusega SS 3-6 korrus</t>
  </si>
  <si>
    <t>Tööd</t>
  </si>
  <si>
    <t>VKK</t>
  </si>
  <si>
    <t>VJ</t>
  </si>
  <si>
    <t>r/b post 0.2*0.2 h-2.7m 8 tk</t>
  </si>
  <si>
    <t>rõdu piirded</t>
  </si>
  <si>
    <t>parkla varikatus (muld h-0.3+piirded+PVC/EPS 200 50/50)</t>
  </si>
  <si>
    <t>Fibo 5 panipaigad 1 korrus 10cm paksus</t>
  </si>
  <si>
    <t xml:space="preserve">paigaldus </t>
  </si>
  <si>
    <t xml:space="preserve">põrandavalu betoon C25/30 100 mm </t>
  </si>
  <si>
    <t>hüdroisolatsioon LB membranflex 150</t>
  </si>
  <si>
    <t>Tihendatud killustik (0.92...0.98) 200mm</t>
  </si>
  <si>
    <r>
      <t xml:space="preserve">lint </t>
    </r>
    <r>
      <rPr>
        <sz val="12"/>
        <color rgb="FFFF0000"/>
        <rFont val="Times New Roman"/>
        <family val="1"/>
      </rPr>
      <t>0.6m*0.3m</t>
    </r>
    <r>
      <rPr>
        <sz val="12"/>
        <rFont val="Times New Roman"/>
        <family val="1"/>
      </rPr>
      <t>*(146jm)=26.3m3</t>
    </r>
  </si>
  <si>
    <t>vahtpolüstüreen EPS soojustus 80 F 100 mm +200mm</t>
  </si>
  <si>
    <t>sokli sw paneelid h-2.3 jm x 5m</t>
  </si>
  <si>
    <t>Alustarindite sooja- ja hüdroisolatsioon, lisatarvikud</t>
  </si>
  <si>
    <t>r/b postid 200*200 12 tk (h-2.7 + 2.3 m maaalune pikkus 5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</si>
</sst>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00\ _k_r_-;\-* #,##0.0000\ _k_r_-;_-* &quot;-&quot;??\ _k_r_-;_-@"/>
    <numFmt numFmtId="165" formatCode="_-* #,##0\ _€_-;\-* #,##0\ _€_-;_-* &quot;-&quot;??\ _€_-;_-@"/>
    <numFmt numFmtId="166" formatCode="0.0%"/>
    <numFmt numFmtId="167" formatCode="0.0000"/>
    <numFmt numFmtId="168" formatCode="_-* #,##0.00_-;\-* #,##0.00_-;_-* &quot;-&quot;??_-;_-@"/>
    <numFmt numFmtId="169" formatCode="_-* #,##0.00\ _€_-;\-* #,##0.00\ _€_-;_-* &quot;-&quot;??\ _€_-;_-@"/>
    <numFmt numFmtId="170" formatCode="0.0"/>
    <numFmt numFmtId="171" formatCode="_-* #,##0.00\ [$€-1]_-;\-* #,##0.00\ [$€-1]_-;_-* &quot;-&quot;??\ [$€-1]_-;_-@"/>
    <numFmt numFmtId="172" formatCode="&quot;€&quot;#,##0.00"/>
    <numFmt numFmtId="173" formatCode="_-* #,##0.00\ &quot;kr&quot;_-;\-* #,##0.00\ &quot;kr&quot;_-;_-* &quot;-&quot;??\ &quot;kr&quot;_-;_-@"/>
  </numFmts>
  <fonts count="34" x14ac:knownFonts="1">
    <font>
      <sz val="10"/>
      <color rgb="FF000000"/>
      <name val="Calibri"/>
      <scheme val="minor"/>
    </font>
    <font>
      <b/>
      <u/>
      <sz val="11"/>
      <color theme="1"/>
      <name val="Calibri"/>
    </font>
    <font>
      <sz val="10"/>
      <name val="Calibri"/>
    </font>
    <font>
      <sz val="11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rgb="FFFF0000"/>
      <name val="Calibri"/>
    </font>
    <font>
      <i/>
      <sz val="11"/>
      <color theme="1"/>
      <name val="Calibri"/>
    </font>
    <font>
      <sz val="13"/>
      <color theme="1"/>
      <name val="Calibri"/>
    </font>
    <font>
      <b/>
      <sz val="13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FF0000"/>
      <name val="Calibri"/>
    </font>
    <font>
      <sz val="12"/>
      <color theme="1"/>
      <name val="Times New Roman"/>
    </font>
    <font>
      <sz val="12"/>
      <color rgb="FFFF0000"/>
      <name val="Times New Roman"/>
    </font>
    <font>
      <b/>
      <sz val="12"/>
      <color theme="1"/>
      <name val="Times New Roman"/>
    </font>
    <font>
      <sz val="12"/>
      <color rgb="FF4F81BD"/>
      <name val="Times New Roman"/>
    </font>
    <font>
      <sz val="12"/>
      <color theme="8"/>
      <name val="Times New Roman"/>
    </font>
    <font>
      <sz val="12"/>
      <color rgb="FF3C78D8"/>
      <name val="Times New Roman"/>
    </font>
    <font>
      <sz val="10"/>
      <color rgb="FF000000"/>
      <name val="Calibri"/>
    </font>
    <font>
      <sz val="12"/>
      <color theme="4"/>
      <name val="Times New Roman"/>
    </font>
    <font>
      <sz val="10"/>
      <color rgb="FFFF0000"/>
      <name val="Calibri"/>
    </font>
    <font>
      <sz val="10"/>
      <color theme="1"/>
      <name val="Calibri"/>
    </font>
    <font>
      <b/>
      <sz val="12"/>
      <color rgb="FFFF0000"/>
      <name val="Times New Roman"/>
    </font>
    <font>
      <sz val="12"/>
      <name val="Times New Roman"/>
      <family val="1"/>
    </font>
    <font>
      <sz val="12"/>
      <color rgb="FF7030A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rgb="FF00B0F0"/>
      <name val="Times New Roman"/>
      <family val="1"/>
    </font>
    <font>
      <sz val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D44B"/>
        <bgColor rgb="FFFFD44B"/>
      </patternFill>
    </fill>
    <fill>
      <patternFill patternType="solid">
        <fgColor rgb="FFD6E3BC"/>
        <bgColor rgb="FFD6E3BC"/>
      </patternFill>
    </fill>
    <fill>
      <patternFill patternType="solid">
        <fgColor rgb="FFFF0000"/>
        <bgColor rgb="FFFF0000"/>
      </patternFill>
    </fill>
    <fill>
      <patternFill patternType="solid">
        <fgColor rgb="FFEAF1DD"/>
        <bgColor rgb="FFEAF1DD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C000"/>
        <bgColor rgb="FFFFC000"/>
      </patternFill>
    </fill>
    <fill>
      <patternFill patternType="solid">
        <fgColor rgb="FFFDE9D9"/>
        <bgColor rgb="FFFDE9D9"/>
      </patternFill>
    </fill>
    <fill>
      <patternFill patternType="solid">
        <fgColor rgb="FFFFE599"/>
        <bgColor rgb="FFFFE599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 style="medium">
        <color rgb="FFA5A5A5"/>
      </left>
      <right/>
      <top style="thin">
        <color rgb="FFA5A5A5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A5A5A5"/>
      </left>
      <right/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/>
      <top/>
      <bottom/>
      <diagonal/>
    </border>
    <border>
      <left style="medium">
        <color rgb="FFA5A5A5"/>
      </left>
      <right style="thin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rgb="FFA5A5A5"/>
      </left>
      <right style="thin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4" fontId="4" fillId="4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9" fontId="4" fillId="6" borderId="5" xfId="0" applyNumberFormat="1" applyFont="1" applyFill="1" applyBorder="1" applyAlignment="1">
      <alignment horizontal="center" vertical="top"/>
    </xf>
    <xf numFmtId="0" fontId="4" fillId="6" borderId="6" xfId="0" applyFont="1" applyFill="1" applyBorder="1" applyAlignment="1">
      <alignment vertical="top" wrapText="1"/>
    </xf>
    <xf numFmtId="3" fontId="4" fillId="6" borderId="7" xfId="0" applyNumberFormat="1" applyFont="1" applyFill="1" applyBorder="1" applyAlignment="1">
      <alignment horizontal="center" vertical="top"/>
    </xf>
    <xf numFmtId="165" fontId="4" fillId="6" borderId="7" xfId="0" applyNumberFormat="1" applyFont="1" applyFill="1" applyBorder="1" applyAlignment="1">
      <alignment horizontal="right" vertical="top"/>
    </xf>
    <xf numFmtId="4" fontId="4" fillId="6" borderId="7" xfId="0" applyNumberFormat="1" applyFont="1" applyFill="1" applyBorder="1" applyAlignment="1">
      <alignment horizontal="right" vertical="top"/>
    </xf>
    <xf numFmtId="3" fontId="4" fillId="6" borderId="7" xfId="0" applyNumberFormat="1" applyFont="1" applyFill="1" applyBorder="1" applyAlignment="1">
      <alignment horizontal="right" vertical="top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5" fontId="3" fillId="0" borderId="9" xfId="0" applyNumberFormat="1" applyFont="1" applyBorder="1" applyAlignment="1">
      <alignment horizontal="right" vertical="top"/>
    </xf>
    <xf numFmtId="4" fontId="3" fillId="0" borderId="9" xfId="0" applyNumberFormat="1" applyFont="1" applyBorder="1" applyAlignment="1">
      <alignment horizontal="right" vertical="top"/>
    </xf>
    <xf numFmtId="3" fontId="3" fillId="0" borderId="9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right" vertical="top"/>
    </xf>
    <xf numFmtId="4" fontId="6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5" fontId="3" fillId="0" borderId="9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0" fontId="3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center" vertical="center" wrapText="1"/>
    </xf>
    <xf numFmtId="165" fontId="6" fillId="7" borderId="9" xfId="0" applyNumberFormat="1" applyFont="1" applyFill="1" applyBorder="1" applyAlignment="1">
      <alignment horizontal="right" vertical="top"/>
    </xf>
    <xf numFmtId="4" fontId="3" fillId="7" borderId="9" xfId="0" applyNumberFormat="1" applyFont="1" applyFill="1" applyBorder="1" applyAlignment="1">
      <alignment horizontal="right" vertical="center"/>
    </xf>
    <xf numFmtId="165" fontId="3" fillId="7" borderId="9" xfId="0" applyNumberFormat="1" applyFont="1" applyFill="1" applyBorder="1" applyAlignment="1">
      <alignment horizontal="right" vertical="center"/>
    </xf>
    <xf numFmtId="3" fontId="3" fillId="7" borderId="9" xfId="0" applyNumberFormat="1" applyFont="1" applyFill="1" applyBorder="1" applyAlignment="1">
      <alignment horizontal="right" vertical="center"/>
    </xf>
    <xf numFmtId="49" fontId="4" fillId="6" borderId="11" xfId="0" applyNumberFormat="1" applyFont="1" applyFill="1" applyBorder="1" applyAlignment="1">
      <alignment horizontal="center" vertical="top"/>
    </xf>
    <xf numFmtId="0" fontId="4" fillId="6" borderId="9" xfId="0" applyFont="1" applyFill="1" applyBorder="1" applyAlignment="1">
      <alignment vertical="top" wrapText="1"/>
    </xf>
    <xf numFmtId="3" fontId="4" fillId="6" borderId="9" xfId="0" applyNumberFormat="1" applyFont="1" applyFill="1" applyBorder="1" applyAlignment="1">
      <alignment horizontal="center" vertical="top"/>
    </xf>
    <xf numFmtId="165" fontId="4" fillId="6" borderId="9" xfId="0" applyNumberFormat="1" applyFont="1" applyFill="1" applyBorder="1" applyAlignment="1">
      <alignment horizontal="right" vertical="top"/>
    </xf>
    <xf numFmtId="4" fontId="4" fillId="6" borderId="9" xfId="0" applyNumberFormat="1" applyFont="1" applyFill="1" applyBorder="1" applyAlignment="1">
      <alignment horizontal="right" vertical="top"/>
    </xf>
    <xf numFmtId="3" fontId="4" fillId="6" borderId="9" xfId="0" applyNumberFormat="1" applyFont="1" applyFill="1" applyBorder="1" applyAlignment="1">
      <alignment horizontal="right" vertical="top"/>
    </xf>
    <xf numFmtId="49" fontId="3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right" vertical="center"/>
    </xf>
    <xf numFmtId="4" fontId="6" fillId="7" borderId="9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4" fontId="6" fillId="7" borderId="9" xfId="0" applyNumberFormat="1" applyFont="1" applyFill="1" applyBorder="1" applyAlignment="1">
      <alignment horizontal="right" vertical="top"/>
    </xf>
    <xf numFmtId="0" fontId="6" fillId="0" borderId="9" xfId="0" applyFont="1" applyBorder="1" applyAlignment="1">
      <alignment horizontal="left" vertical="top" wrapText="1"/>
    </xf>
    <xf numFmtId="3" fontId="3" fillId="0" borderId="12" xfId="0" applyNumberFormat="1" applyFont="1" applyBorder="1" applyAlignment="1">
      <alignment horizontal="left" vertical="top"/>
    </xf>
    <xf numFmtId="3" fontId="6" fillId="0" borderId="9" xfId="0" applyNumberFormat="1" applyFont="1" applyBorder="1" applyAlignment="1">
      <alignment horizontal="left" vertical="top"/>
    </xf>
    <xf numFmtId="3" fontId="6" fillId="0" borderId="9" xfId="0" applyNumberFormat="1" applyFont="1" applyBorder="1" applyAlignment="1">
      <alignment horizontal="center" vertical="top"/>
    </xf>
    <xf numFmtId="3" fontId="3" fillId="0" borderId="9" xfId="0" applyNumberFormat="1" applyFont="1" applyBorder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0" fontId="3" fillId="0" borderId="9" xfId="0" applyFont="1" applyBorder="1"/>
    <xf numFmtId="3" fontId="3" fillId="0" borderId="9" xfId="0" applyNumberFormat="1" applyFont="1" applyBorder="1" applyAlignment="1">
      <alignment horizontal="center" vertical="top"/>
    </xf>
    <xf numFmtId="3" fontId="3" fillId="0" borderId="13" xfId="0" applyNumberFormat="1" applyFont="1" applyBorder="1" applyAlignment="1">
      <alignment horizontal="left" vertical="top"/>
    </xf>
    <xf numFmtId="3" fontId="3" fillId="0" borderId="14" xfId="0" applyNumberFormat="1" applyFont="1" applyBorder="1" applyAlignment="1">
      <alignment horizontal="left" vertical="top"/>
    </xf>
    <xf numFmtId="3" fontId="3" fillId="0" borderId="0" xfId="0" applyNumberFormat="1" applyFont="1" applyAlignment="1">
      <alignment horizontal="center" vertical="top"/>
    </xf>
    <xf numFmtId="3" fontId="3" fillId="0" borderId="15" xfId="0" applyNumberFormat="1" applyFont="1" applyBorder="1" applyAlignment="1">
      <alignment horizontal="left" vertical="top"/>
    </xf>
    <xf numFmtId="49" fontId="4" fillId="0" borderId="16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/>
    </xf>
    <xf numFmtId="3" fontId="4" fillId="2" borderId="18" xfId="0" applyNumberFormat="1" applyFont="1" applyFill="1" applyBorder="1" applyAlignment="1">
      <alignment horizontal="right" vertical="center"/>
    </xf>
    <xf numFmtId="4" fontId="4" fillId="2" borderId="19" xfId="0" applyNumberFormat="1" applyFont="1" applyFill="1" applyBorder="1" applyAlignment="1">
      <alignment horizontal="right" vertical="center"/>
    </xf>
    <xf numFmtId="3" fontId="4" fillId="0" borderId="20" xfId="0" applyNumberFormat="1" applyFont="1" applyBorder="1" applyAlignment="1">
      <alignment horizontal="center" vertical="center"/>
    </xf>
    <xf numFmtId="3" fontId="4" fillId="8" borderId="21" xfId="0" applyNumberFormat="1" applyFont="1" applyFill="1" applyBorder="1" applyAlignment="1">
      <alignment horizontal="left" vertical="center"/>
    </xf>
    <xf numFmtId="3" fontId="3" fillId="8" borderId="22" xfId="0" applyNumberFormat="1" applyFont="1" applyFill="1" applyBorder="1" applyAlignment="1">
      <alignment horizontal="center" vertical="center"/>
    </xf>
    <xf numFmtId="3" fontId="3" fillId="8" borderId="23" xfId="0" applyNumberFormat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3" fontId="4" fillId="9" borderId="25" xfId="0" applyNumberFormat="1" applyFont="1" applyFill="1" applyBorder="1" applyAlignment="1">
      <alignment vertical="center"/>
    </xf>
    <xf numFmtId="3" fontId="7" fillId="10" borderId="9" xfId="0" applyNumberFormat="1" applyFont="1" applyFill="1" applyBorder="1" applyAlignment="1">
      <alignment horizontal="center" vertical="center"/>
    </xf>
    <xf numFmtId="166" fontId="7" fillId="10" borderId="9" xfId="0" applyNumberFormat="1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4" fontId="4" fillId="11" borderId="26" xfId="0" applyNumberFormat="1" applyFont="1" applyFill="1" applyBorder="1" applyAlignment="1">
      <alignment horizontal="right" vertical="center"/>
    </xf>
    <xf numFmtId="0" fontId="3" fillId="0" borderId="27" xfId="0" applyFont="1" applyBorder="1" applyAlignment="1">
      <alignment vertical="center"/>
    </xf>
    <xf numFmtId="3" fontId="5" fillId="10" borderId="28" xfId="0" applyNumberFormat="1" applyFont="1" applyFill="1" applyBorder="1" applyAlignment="1">
      <alignment vertical="center"/>
    </xf>
    <xf numFmtId="3" fontId="7" fillId="10" borderId="29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4" fillId="2" borderId="29" xfId="0" applyNumberFormat="1" applyFont="1" applyFill="1" applyBorder="1" applyAlignment="1">
      <alignment horizontal="right" vertical="center"/>
    </xf>
    <xf numFmtId="4" fontId="4" fillId="2" borderId="30" xfId="0" applyNumberFormat="1" applyFont="1" applyFill="1" applyBorder="1" applyAlignment="1">
      <alignment horizontal="right" vertical="center"/>
    </xf>
    <xf numFmtId="4" fontId="4" fillId="0" borderId="27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vertical="center"/>
    </xf>
    <xf numFmtId="167" fontId="5" fillId="0" borderId="0" xfId="0" applyNumberFormat="1" applyFont="1"/>
    <xf numFmtId="0" fontId="4" fillId="0" borderId="0" xfId="0" applyFont="1" applyAlignment="1">
      <alignment vertical="center"/>
    </xf>
    <xf numFmtId="0" fontId="4" fillId="12" borderId="31" xfId="0" applyFont="1" applyFill="1" applyBorder="1" applyAlignment="1">
      <alignment horizontal="center" vertical="center"/>
    </xf>
    <xf numFmtId="0" fontId="4" fillId="12" borderId="31" xfId="0" applyFont="1" applyFill="1" applyBorder="1" applyAlignment="1">
      <alignment vertical="center"/>
    </xf>
    <xf numFmtId="3" fontId="4" fillId="12" borderId="32" xfId="0" applyNumberFormat="1" applyFont="1" applyFill="1" applyBorder="1" applyAlignment="1">
      <alignment horizontal="right" vertical="center"/>
    </xf>
    <xf numFmtId="4" fontId="4" fillId="12" borderId="33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13" borderId="28" xfId="0" applyFont="1" applyFill="1" applyBorder="1" applyAlignment="1">
      <alignment horizontal="left" vertical="center"/>
    </xf>
    <xf numFmtId="4" fontId="3" fillId="13" borderId="29" xfId="0" applyNumberFormat="1" applyFont="1" applyFill="1" applyBorder="1" applyAlignment="1">
      <alignment horizontal="center" vertical="center"/>
    </xf>
    <xf numFmtId="4" fontId="4" fillId="6" borderId="30" xfId="0" applyNumberFormat="1" applyFont="1" applyFill="1" applyBorder="1" applyAlignment="1">
      <alignment horizontal="right" vertical="center"/>
    </xf>
    <xf numFmtId="168" fontId="4" fillId="0" borderId="0" xfId="0" applyNumberFormat="1" applyFont="1" applyAlignment="1">
      <alignment vertical="center"/>
    </xf>
    <xf numFmtId="169" fontId="5" fillId="0" borderId="0" xfId="0" applyNumberFormat="1" applyFont="1"/>
    <xf numFmtId="168" fontId="3" fillId="0" borderId="0" xfId="0" applyNumberFormat="1" applyFont="1" applyAlignment="1">
      <alignment vertical="top"/>
    </xf>
    <xf numFmtId="168" fontId="3" fillId="0" borderId="0" xfId="0" applyNumberFormat="1" applyFont="1"/>
    <xf numFmtId="169" fontId="3" fillId="0" borderId="0" xfId="0" applyNumberFormat="1" applyFont="1"/>
    <xf numFmtId="0" fontId="4" fillId="7" borderId="9" xfId="0" applyFont="1" applyFill="1" applyBorder="1" applyAlignment="1">
      <alignment horizontal="center" vertical="top"/>
    </xf>
    <xf numFmtId="0" fontId="3" fillId="7" borderId="9" xfId="0" applyFont="1" applyFill="1" applyBorder="1" applyAlignment="1">
      <alignment horizontal="center" vertical="top"/>
    </xf>
    <xf numFmtId="165" fontId="3" fillId="7" borderId="9" xfId="0" applyNumberFormat="1" applyFont="1" applyFill="1" applyBorder="1" applyAlignment="1">
      <alignment horizontal="center" vertical="top"/>
    </xf>
    <xf numFmtId="168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left" vertical="top"/>
    </xf>
    <xf numFmtId="165" fontId="3" fillId="0" borderId="9" xfId="0" applyNumberFormat="1" applyFont="1" applyBorder="1" applyAlignment="1">
      <alignment horizontal="center" vertical="top"/>
    </xf>
    <xf numFmtId="170" fontId="3" fillId="0" borderId="9" xfId="0" applyNumberFormat="1" applyFont="1" applyBorder="1" applyAlignment="1">
      <alignment horizontal="center" vertical="top"/>
    </xf>
    <xf numFmtId="0" fontId="8" fillId="14" borderId="9" xfId="0" applyFont="1" applyFill="1" applyBorder="1" applyAlignment="1">
      <alignment horizontal="center" vertical="top"/>
    </xf>
    <xf numFmtId="170" fontId="9" fillId="14" borderId="9" xfId="0" applyNumberFormat="1" applyFont="1" applyFill="1" applyBorder="1" applyAlignment="1">
      <alignment horizontal="center" vertical="top"/>
    </xf>
    <xf numFmtId="165" fontId="8" fillId="14" borderId="9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0" fillId="7" borderId="9" xfId="0" applyFont="1" applyFill="1" applyBorder="1" applyAlignment="1">
      <alignment horizontal="center"/>
    </xf>
    <xf numFmtId="0" fontId="11" fillId="7" borderId="9" xfId="0" applyFont="1" applyFill="1" applyBorder="1"/>
    <xf numFmtId="0" fontId="12" fillId="7" borderId="9" xfId="0" applyFont="1" applyFill="1" applyBorder="1"/>
    <xf numFmtId="0" fontId="11" fillId="7" borderId="27" xfId="0" applyFont="1" applyFill="1" applyBorder="1"/>
    <xf numFmtId="0" fontId="12" fillId="7" borderId="27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71" fontId="13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5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4" fillId="0" borderId="0" xfId="0" applyFont="1"/>
    <xf numFmtId="0" fontId="15" fillId="15" borderId="9" xfId="0" applyFont="1" applyFill="1" applyBorder="1" applyAlignment="1">
      <alignment horizontal="left"/>
    </xf>
    <xf numFmtId="0" fontId="15" fillId="15" borderId="9" xfId="0" applyFont="1" applyFill="1" applyBorder="1" applyAlignment="1">
      <alignment horizontal="center" vertical="center"/>
    </xf>
    <xf numFmtId="0" fontId="15" fillId="0" borderId="0" xfId="0" applyFont="1"/>
    <xf numFmtId="171" fontId="15" fillId="0" borderId="0" xfId="0" applyNumberFormat="1" applyFont="1" applyAlignment="1">
      <alignment horizontal="left"/>
    </xf>
    <xf numFmtId="0" fontId="13" fillId="0" borderId="9" xfId="0" applyFont="1" applyBorder="1" applyAlignment="1">
      <alignment horizontal="left"/>
    </xf>
    <xf numFmtId="0" fontId="18" fillId="0" borderId="0" xfId="0" applyFont="1"/>
    <xf numFmtId="0" fontId="13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0" fillId="0" borderId="0" xfId="0" applyFont="1"/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3" fillId="0" borderId="9" xfId="0" applyFont="1" applyBorder="1" applyAlignment="1">
      <alignment horizontal="right"/>
    </xf>
    <xf numFmtId="0" fontId="13" fillId="0" borderId="9" xfId="0" applyFont="1" applyBorder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9" fillId="0" borderId="0" xfId="0" applyFont="1"/>
    <xf numFmtId="0" fontId="13" fillId="10" borderId="0" xfId="0" applyFont="1" applyFill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13" fillId="0" borderId="42" xfId="0" applyFont="1" applyBorder="1" applyAlignment="1">
      <alignment horizontal="left"/>
    </xf>
    <xf numFmtId="0" fontId="15" fillId="15" borderId="44" xfId="0" applyFont="1" applyFill="1" applyBorder="1" applyAlignment="1">
      <alignment horizontal="left"/>
    </xf>
    <xf numFmtId="0" fontId="15" fillId="15" borderId="44" xfId="0" applyFont="1" applyFill="1" applyBorder="1" applyAlignment="1">
      <alignment horizontal="center" vertical="center"/>
    </xf>
    <xf numFmtId="0" fontId="17" fillId="0" borderId="0" xfId="0" applyFont="1"/>
    <xf numFmtId="0" fontId="13" fillId="17" borderId="9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171" fontId="13" fillId="0" borderId="0" xfId="0" applyNumberFormat="1" applyFont="1" applyAlignment="1">
      <alignment horizontal="left" vertical="top"/>
    </xf>
    <xf numFmtId="0" fontId="13" fillId="7" borderId="9" xfId="0" applyFont="1" applyFill="1" applyBorder="1" applyAlignment="1">
      <alignment horizontal="left"/>
    </xf>
    <xf numFmtId="0" fontId="15" fillId="7" borderId="9" xfId="0" applyFont="1" applyFill="1" applyBorder="1" applyAlignment="1">
      <alignment horizontal="left"/>
    </xf>
    <xf numFmtId="0" fontId="13" fillId="7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46" xfId="0" applyBorder="1"/>
    <xf numFmtId="0" fontId="24" fillId="0" borderId="4" xfId="0" applyFont="1" applyBorder="1" applyAlignment="1">
      <alignment horizontal="left" vertical="top"/>
    </xf>
    <xf numFmtId="0" fontId="26" fillId="0" borderId="9" xfId="0" applyFont="1" applyBorder="1" applyAlignment="1">
      <alignment horizontal="center" vertical="center"/>
    </xf>
    <xf numFmtId="9" fontId="27" fillId="0" borderId="0" xfId="0" applyNumberFormat="1" applyFont="1" applyAlignment="1">
      <alignment horizontal="left" vertical="top"/>
    </xf>
    <xf numFmtId="0" fontId="28" fillId="15" borderId="9" xfId="0" applyFont="1" applyFill="1" applyBorder="1" applyAlignment="1">
      <alignment horizontal="left"/>
    </xf>
    <xf numFmtId="0" fontId="27" fillId="0" borderId="0" xfId="0" applyFont="1" applyAlignment="1">
      <alignment horizontal="left" vertical="top"/>
    </xf>
    <xf numFmtId="0" fontId="29" fillId="15" borderId="9" xfId="0" applyFont="1" applyFill="1" applyBorder="1" applyAlignment="1">
      <alignment horizontal="left"/>
    </xf>
    <xf numFmtId="0" fontId="13" fillId="19" borderId="4" xfId="0" applyFont="1" applyFill="1" applyBorder="1" applyAlignment="1">
      <alignment horizontal="left" vertical="top"/>
    </xf>
    <xf numFmtId="0" fontId="24" fillId="0" borderId="9" xfId="0" applyFont="1" applyBorder="1" applyAlignment="1">
      <alignment horizontal="left"/>
    </xf>
    <xf numFmtId="0" fontId="24" fillId="0" borderId="9" xfId="0" applyFont="1" applyBorder="1" applyAlignment="1">
      <alignment horizontal="center" vertical="center"/>
    </xf>
    <xf numFmtId="0" fontId="24" fillId="19" borderId="9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left" vertical="top"/>
    </xf>
    <xf numFmtId="0" fontId="27" fillId="0" borderId="9" xfId="0" applyFont="1" applyBorder="1" applyAlignment="1">
      <alignment horizontal="left"/>
    </xf>
    <xf numFmtId="0" fontId="27" fillId="0" borderId="9" xfId="0" applyFont="1" applyBorder="1" applyAlignment="1">
      <alignment horizontal="center" vertical="center"/>
    </xf>
    <xf numFmtId="0" fontId="13" fillId="0" borderId="45" xfId="0" applyFont="1" applyBorder="1" applyAlignment="1">
      <alignment horizontal="left"/>
    </xf>
    <xf numFmtId="0" fontId="13" fillId="0" borderId="44" xfId="0" applyFont="1" applyBorder="1" applyAlignment="1">
      <alignment horizontal="center" vertical="center"/>
    </xf>
    <xf numFmtId="0" fontId="13" fillId="18" borderId="9" xfId="0" applyFont="1" applyFill="1" applyBorder="1" applyAlignment="1">
      <alignment horizontal="center" vertical="center"/>
    </xf>
    <xf numFmtId="0" fontId="13" fillId="19" borderId="4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7" fillId="0" borderId="9" xfId="0" applyFont="1" applyBorder="1" applyAlignment="1">
      <alignment horizontal="right"/>
    </xf>
    <xf numFmtId="171" fontId="27" fillId="0" borderId="0" xfId="0" applyNumberFormat="1" applyFont="1" applyAlignment="1">
      <alignment horizontal="left" vertical="top"/>
    </xf>
    <xf numFmtId="0" fontId="24" fillId="18" borderId="9" xfId="0" applyFont="1" applyFill="1" applyBorder="1" applyAlignment="1">
      <alignment horizontal="center" vertical="center"/>
    </xf>
    <xf numFmtId="0" fontId="24" fillId="18" borderId="0" xfId="0" applyFont="1" applyFill="1" applyAlignment="1">
      <alignment horizontal="left" vertical="top"/>
    </xf>
    <xf numFmtId="0" fontId="24" fillId="18" borderId="9" xfId="0" applyFont="1" applyFill="1" applyBorder="1" applyAlignment="1">
      <alignment horizontal="left"/>
    </xf>
    <xf numFmtId="0" fontId="24" fillId="0" borderId="9" xfId="0" applyFont="1" applyBorder="1" applyAlignment="1">
      <alignment horizontal="right"/>
    </xf>
    <xf numFmtId="0" fontId="24" fillId="0" borderId="9" xfId="0" applyFont="1" applyBorder="1" applyAlignment="1">
      <alignment horizontal="left" vertical="top"/>
    </xf>
    <xf numFmtId="0" fontId="13" fillId="0" borderId="4" xfId="0" applyFont="1" applyBorder="1"/>
    <xf numFmtId="0" fontId="17" fillId="0" borderId="4" xfId="0" applyFont="1" applyBorder="1" applyAlignment="1">
      <alignment horizontal="center" vertical="center"/>
    </xf>
    <xf numFmtId="172" fontId="15" fillId="0" borderId="4" xfId="0" applyNumberFormat="1" applyFont="1" applyBorder="1"/>
    <xf numFmtId="0" fontId="26" fillId="19" borderId="9" xfId="0" applyFont="1" applyFill="1" applyBorder="1" applyAlignment="1">
      <alignment horizontal="center" vertical="center"/>
    </xf>
    <xf numFmtId="0" fontId="24" fillId="0" borderId="9" xfId="0" applyFont="1" applyBorder="1"/>
    <xf numFmtId="0" fontId="24" fillId="19" borderId="9" xfId="0" applyFont="1" applyFill="1" applyBorder="1" applyAlignment="1">
      <alignment horizontal="left"/>
    </xf>
    <xf numFmtId="0" fontId="24" fillId="0" borderId="9" xfId="0" applyFont="1" applyBorder="1" applyAlignment="1">
      <alignment horizontal="center"/>
    </xf>
    <xf numFmtId="0" fontId="24" fillId="18" borderId="9" xfId="0" applyFont="1" applyFill="1" applyBorder="1" applyAlignment="1">
      <alignment horizontal="center"/>
    </xf>
    <xf numFmtId="0" fontId="24" fillId="0" borderId="0" xfId="0" applyFont="1" applyAlignment="1">
      <alignment horizontal="left" vertical="top" wrapText="1"/>
    </xf>
    <xf numFmtId="0" fontId="24" fillId="16" borderId="9" xfId="0" applyFont="1" applyFill="1" applyBorder="1" applyAlignment="1">
      <alignment vertical="center" wrapText="1"/>
    </xf>
    <xf numFmtId="0" fontId="24" fillId="0" borderId="9" xfId="0" applyFont="1" applyBorder="1" applyAlignment="1">
      <alignment horizontal="center" wrapText="1"/>
    </xf>
    <xf numFmtId="0" fontId="24" fillId="16" borderId="9" xfId="0" applyFont="1" applyFill="1" applyBorder="1" applyAlignment="1">
      <alignment horizontal="center" wrapText="1"/>
    </xf>
    <xf numFmtId="0" fontId="24" fillId="0" borderId="9" xfId="0" applyFont="1" applyBorder="1" applyAlignment="1">
      <alignment vertical="center" wrapText="1"/>
    </xf>
    <xf numFmtId="0" fontId="24" fillId="19" borderId="9" xfId="0" applyFont="1" applyFill="1" applyBorder="1" applyAlignment="1">
      <alignment horizontal="center" wrapText="1"/>
    </xf>
    <xf numFmtId="0" fontId="24" fillId="0" borderId="43" xfId="0" applyFont="1" applyBorder="1" applyAlignment="1">
      <alignment vertical="center" wrapText="1"/>
    </xf>
    <xf numFmtId="0" fontId="24" fillId="0" borderId="43" xfId="0" applyFont="1" applyBorder="1" applyAlignment="1">
      <alignment horizontal="center" wrapText="1"/>
    </xf>
    <xf numFmtId="0" fontId="24" fillId="0" borderId="4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45" xfId="0" applyFont="1" applyBorder="1" applyAlignment="1">
      <alignment horizontal="left"/>
    </xf>
    <xf numFmtId="0" fontId="33" fillId="0" borderId="46" xfId="0" applyFont="1" applyBorder="1"/>
    <xf numFmtId="0" fontId="24" fillId="0" borderId="4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6" xfId="0" applyFont="1" applyBorder="1" applyAlignment="1">
      <alignment horizontal="left"/>
    </xf>
    <xf numFmtId="0" fontId="24" fillId="0" borderId="9" xfId="0" applyFont="1" applyBorder="1" applyAlignment="1">
      <alignment horizontal="left" wrapText="1"/>
    </xf>
    <xf numFmtId="0" fontId="26" fillId="0" borderId="4" xfId="0" applyFont="1" applyBorder="1" applyAlignment="1">
      <alignment horizontal="left" vertical="top"/>
    </xf>
    <xf numFmtId="0" fontId="27" fillId="0" borderId="0" xfId="0" applyFont="1"/>
    <xf numFmtId="0" fontId="14" fillId="0" borderId="4" xfId="0" applyFont="1" applyBorder="1" applyAlignment="1">
      <alignment horizontal="left" vertical="top"/>
    </xf>
    <xf numFmtId="0" fontId="0" fillId="0" borderId="4" xfId="0" applyBorder="1"/>
    <xf numFmtId="0" fontId="17" fillId="0" borderId="4" xfId="0" applyFont="1" applyBorder="1"/>
    <xf numFmtId="0" fontId="25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24" fillId="0" borderId="4" xfId="0" applyFont="1" applyBorder="1"/>
    <xf numFmtId="0" fontId="24" fillId="0" borderId="4" xfId="0" applyFont="1" applyBorder="1" applyAlignment="1">
      <alignment horizontal="left"/>
    </xf>
    <xf numFmtId="0" fontId="32" fillId="0" borderId="4" xfId="0" applyFont="1" applyBorder="1" applyAlignment="1">
      <alignment horizontal="left" vertical="top"/>
    </xf>
    <xf numFmtId="0" fontId="32" fillId="0" borderId="4" xfId="0" applyFont="1" applyBorder="1"/>
    <xf numFmtId="0" fontId="13" fillId="18" borderId="0" xfId="0" applyFont="1" applyFill="1" applyAlignment="1">
      <alignment horizontal="left" vertical="top"/>
    </xf>
    <xf numFmtId="0" fontId="14" fillId="18" borderId="0" xfId="0" applyFont="1" applyFill="1" applyAlignment="1">
      <alignment horizontal="left" vertical="top"/>
    </xf>
    <xf numFmtId="0" fontId="13" fillId="18" borderId="0" xfId="0" applyFont="1" applyFill="1"/>
    <xf numFmtId="0" fontId="0" fillId="18" borderId="0" xfId="0" applyFill="1"/>
    <xf numFmtId="0" fontId="26" fillId="19" borderId="4" xfId="0" applyFont="1" applyFill="1" applyBorder="1" applyAlignment="1">
      <alignment horizontal="left" vertical="top"/>
    </xf>
    <xf numFmtId="0" fontId="14" fillId="19" borderId="4" xfId="0" applyFont="1" applyFill="1" applyBorder="1" applyAlignment="1">
      <alignment horizontal="left" vertical="top"/>
    </xf>
    <xf numFmtId="0" fontId="13" fillId="19" borderId="4" xfId="0" applyFont="1" applyFill="1" applyBorder="1"/>
    <xf numFmtId="0" fontId="13" fillId="20" borderId="4" xfId="0" applyFont="1" applyFill="1" applyBorder="1" applyAlignment="1">
      <alignment horizontal="center" vertical="center"/>
    </xf>
    <xf numFmtId="0" fontId="15" fillId="20" borderId="9" xfId="0" applyFont="1" applyFill="1" applyBorder="1" applyAlignment="1">
      <alignment horizontal="center" vertical="center"/>
    </xf>
    <xf numFmtId="171" fontId="15" fillId="20" borderId="9" xfId="0" applyNumberFormat="1" applyFont="1" applyFill="1" applyBorder="1" applyAlignment="1">
      <alignment horizontal="center" vertical="center"/>
    </xf>
    <xf numFmtId="171" fontId="13" fillId="20" borderId="9" xfId="0" applyNumberFormat="1" applyFont="1" applyFill="1" applyBorder="1" applyAlignment="1">
      <alignment horizontal="center" vertical="center"/>
    </xf>
    <xf numFmtId="171" fontId="13" fillId="20" borderId="27" xfId="0" applyNumberFormat="1" applyFont="1" applyFill="1" applyBorder="1" applyAlignment="1">
      <alignment horizontal="center" vertical="center"/>
    </xf>
    <xf numFmtId="171" fontId="31" fillId="20" borderId="9" xfId="0" applyNumberFormat="1" applyFont="1" applyFill="1" applyBorder="1" applyAlignment="1">
      <alignment horizontal="center" vertical="center"/>
    </xf>
    <xf numFmtId="171" fontId="23" fillId="20" borderId="9" xfId="0" applyNumberFormat="1" applyFont="1" applyFill="1" applyBorder="1" applyAlignment="1">
      <alignment horizontal="center" vertical="center"/>
    </xf>
    <xf numFmtId="173" fontId="13" fillId="20" borderId="9" xfId="0" applyNumberFormat="1" applyFont="1" applyFill="1" applyBorder="1" applyAlignment="1">
      <alignment horizontal="center" vertical="center"/>
    </xf>
    <xf numFmtId="0" fontId="19" fillId="20" borderId="4" xfId="0" applyFont="1" applyFill="1" applyBorder="1" applyAlignment="1">
      <alignment horizontal="center" vertical="center"/>
    </xf>
    <xf numFmtId="0" fontId="19" fillId="20" borderId="4" xfId="0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0" xfId="0"/>
    <xf numFmtId="0" fontId="13" fillId="6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8" xfId="0" applyFont="1" applyBorder="1"/>
    <xf numFmtId="0" fontId="2" fillId="0" borderId="39" xfId="0" applyFont="1" applyBorder="1"/>
    <xf numFmtId="0" fontId="13" fillId="6" borderId="36" xfId="0" applyFont="1" applyFill="1" applyBorder="1" applyAlignment="1">
      <alignment horizontal="center" vertical="center" wrapText="1"/>
    </xf>
    <xf numFmtId="0" fontId="2" fillId="0" borderId="40" xfId="0" applyFont="1" applyBorder="1"/>
    <xf numFmtId="0" fontId="13" fillId="20" borderId="37" xfId="0" applyFont="1" applyFill="1" applyBorder="1" applyAlignment="1">
      <alignment horizontal="center" vertical="center" wrapText="1"/>
    </xf>
    <xf numFmtId="0" fontId="2" fillId="18" borderId="41" xfId="0" applyFont="1" applyFill="1" applyBorder="1"/>
    <xf numFmtId="3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99</xdr:row>
      <xdr:rowOff>38100</xdr:rowOff>
    </xdr:from>
    <xdr:ext cx="8220075" cy="6505575"/>
    <xdr:grpSp>
      <xdr:nvGrpSpPr>
        <xdr:cNvPr id="2" name="Shape 2" title="Рисунок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04800" y="18446750"/>
          <a:ext cx="8220075" cy="6505575"/>
          <a:chOff x="152400" y="152400"/>
          <a:chExt cx="11181394" cy="8839198"/>
        </a:xfrm>
      </xdr:grpSpPr>
      <xdr:pic>
        <xdr:nvPic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152400" y="152400"/>
            <a:ext cx="11181394" cy="8839198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1"/>
  <sheetViews>
    <sheetView workbookViewId="0">
      <selection sqref="A1:B1"/>
    </sheetView>
  </sheetViews>
  <sheetFormatPr defaultColWidth="14.3984375" defaultRowHeight="15" customHeight="1" x14ac:dyDescent="0.3"/>
  <cols>
    <col min="1" max="1" width="24.59765625" customWidth="1"/>
    <col min="2" max="2" width="55.69921875" customWidth="1"/>
    <col min="3" max="3" width="14.09765625" customWidth="1"/>
    <col min="4" max="4" width="9.09765625" customWidth="1"/>
    <col min="5" max="5" width="16.69921875" customWidth="1"/>
    <col min="6" max="6" width="24.3984375" customWidth="1"/>
    <col min="7" max="7" width="20.8984375" customWidth="1"/>
    <col min="8" max="8" width="28" customWidth="1"/>
    <col min="9" max="9" width="16" customWidth="1"/>
    <col min="10" max="10" width="8" customWidth="1"/>
    <col min="11" max="11" width="10.59765625" customWidth="1"/>
    <col min="12" max="29" width="8" customWidth="1"/>
  </cols>
  <sheetData>
    <row r="1" spans="1:29" ht="14.25" customHeight="1" x14ac:dyDescent="0.35">
      <c r="A1" s="270" t="s">
        <v>0</v>
      </c>
      <c r="B1" s="271"/>
      <c r="C1" s="1"/>
      <c r="D1" s="2"/>
      <c r="E1" s="3" t="s">
        <v>1</v>
      </c>
      <c r="F1" s="4" t="e">
        <f>(B65+F54+F57+F60)/B65</f>
        <v>#DIV/0!</v>
      </c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4.25" customHeight="1" x14ac:dyDescent="0.35">
      <c r="A2" s="7"/>
      <c r="B2" s="1"/>
      <c r="C2" s="1"/>
      <c r="D2" s="2"/>
      <c r="E2" s="8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4.25" customHeight="1" x14ac:dyDescent="0.35">
      <c r="A3" s="9" t="s">
        <v>2</v>
      </c>
      <c r="B3" s="10"/>
      <c r="C3" s="1" t="s">
        <v>3</v>
      </c>
      <c r="D3" s="2"/>
      <c r="E3" s="8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4.25" customHeight="1" x14ac:dyDescent="0.35">
      <c r="A4" s="9" t="s">
        <v>4</v>
      </c>
      <c r="B4" s="11"/>
      <c r="C4" s="1" t="s">
        <v>3</v>
      </c>
      <c r="D4" s="12">
        <v>10</v>
      </c>
      <c r="E4" s="8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31.5" customHeight="1" x14ac:dyDescent="0.3">
      <c r="A5" s="13"/>
      <c r="B5" s="13" t="s">
        <v>5</v>
      </c>
      <c r="C5" s="13" t="s">
        <v>6</v>
      </c>
      <c r="D5" s="14" t="s">
        <v>7</v>
      </c>
      <c r="E5" s="13" t="s">
        <v>8</v>
      </c>
      <c r="F5" s="14" t="s">
        <v>9</v>
      </c>
      <c r="G5" s="13" t="s">
        <v>10</v>
      </c>
      <c r="H5" s="15"/>
      <c r="I5" s="15" t="s">
        <v>11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4.25" customHeight="1" x14ac:dyDescent="0.3">
      <c r="A6" s="16"/>
      <c r="B6" s="11"/>
      <c r="C6" s="16"/>
      <c r="D6" s="17"/>
      <c r="E6" s="18"/>
      <c r="F6" s="19"/>
      <c r="G6" s="2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4.25" customHeight="1" x14ac:dyDescent="0.35">
      <c r="A7" s="21" t="s">
        <v>12</v>
      </c>
      <c r="B7" s="22" t="s">
        <v>13</v>
      </c>
      <c r="C7" s="23"/>
      <c r="D7" s="24"/>
      <c r="E7" s="25"/>
      <c r="F7" s="24"/>
      <c r="G7" s="26">
        <f>SUM(F8:F24)</f>
        <v>149500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4.25" customHeight="1" x14ac:dyDescent="0.35">
      <c r="A8" s="28"/>
      <c r="B8" s="29" t="s">
        <v>14</v>
      </c>
      <c r="C8" s="30" t="s">
        <v>15</v>
      </c>
      <c r="D8" s="31">
        <f>D4</f>
        <v>10</v>
      </c>
      <c r="E8" s="32">
        <v>600</v>
      </c>
      <c r="F8" s="31">
        <f t="shared" ref="F8:F24" si="0">+D8*E8</f>
        <v>6000</v>
      </c>
      <c r="G8" s="33"/>
      <c r="H8" s="27"/>
      <c r="I8" s="27">
        <v>2280</v>
      </c>
      <c r="J8" s="27"/>
      <c r="K8" s="34">
        <v>190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5.75" customHeight="1" x14ac:dyDescent="0.35">
      <c r="A9" s="28"/>
      <c r="B9" s="29" t="s">
        <v>16</v>
      </c>
      <c r="C9" s="30" t="s">
        <v>15</v>
      </c>
      <c r="D9" s="31">
        <f>D4</f>
        <v>10</v>
      </c>
      <c r="E9" s="32">
        <v>1000</v>
      </c>
      <c r="F9" s="31">
        <f t="shared" si="0"/>
        <v>10000</v>
      </c>
      <c r="G9" s="33"/>
      <c r="H9" s="27">
        <v>5</v>
      </c>
      <c r="I9" s="27"/>
      <c r="J9" s="27"/>
      <c r="K9" s="34">
        <v>190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5.75" customHeight="1" x14ac:dyDescent="0.35">
      <c r="A10" s="28"/>
      <c r="B10" s="29" t="s">
        <v>17</v>
      </c>
      <c r="C10" s="30" t="s">
        <v>15</v>
      </c>
      <c r="D10" s="31">
        <f>D4</f>
        <v>10</v>
      </c>
      <c r="E10" s="32">
        <v>400</v>
      </c>
      <c r="F10" s="31">
        <f t="shared" si="0"/>
        <v>4000</v>
      </c>
      <c r="G10" s="33"/>
      <c r="H10" s="27"/>
      <c r="I10" s="27">
        <v>2280</v>
      </c>
      <c r="J10" s="27"/>
      <c r="K10" s="34">
        <v>190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4.25" customHeight="1" x14ac:dyDescent="0.35">
      <c r="A11" s="28"/>
      <c r="B11" s="35" t="s">
        <v>18</v>
      </c>
      <c r="C11" s="36" t="s">
        <v>19</v>
      </c>
      <c r="D11" s="37">
        <v>2</v>
      </c>
      <c r="E11" s="38">
        <v>10000</v>
      </c>
      <c r="F11" s="31">
        <f t="shared" si="0"/>
        <v>20000</v>
      </c>
      <c r="G11" s="33"/>
      <c r="H11" s="27"/>
      <c r="I11" s="27">
        <v>3000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4.25" customHeight="1" x14ac:dyDescent="0.35">
      <c r="A12" s="28"/>
      <c r="B12" s="29" t="s">
        <v>20</v>
      </c>
      <c r="C12" s="30" t="s">
        <v>21</v>
      </c>
      <c r="D12" s="31">
        <v>5</v>
      </c>
      <c r="E12" s="32">
        <v>400</v>
      </c>
      <c r="F12" s="31">
        <f t="shared" si="0"/>
        <v>2000</v>
      </c>
      <c r="G12" s="33"/>
      <c r="H12" s="27"/>
      <c r="I12" s="27">
        <v>400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4.25" customHeight="1" x14ac:dyDescent="0.35">
      <c r="A13" s="28"/>
      <c r="B13" s="29" t="s">
        <v>22</v>
      </c>
      <c r="C13" s="36" t="s">
        <v>23</v>
      </c>
      <c r="D13" s="37">
        <v>1500</v>
      </c>
      <c r="E13" s="38">
        <f>0.02*30*D4</f>
        <v>6</v>
      </c>
      <c r="F13" s="37">
        <f t="shared" si="0"/>
        <v>9000</v>
      </c>
      <c r="G13" s="33"/>
      <c r="H13" s="27"/>
      <c r="I13" s="27">
        <v>1500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4.25" customHeight="1" x14ac:dyDescent="0.35">
      <c r="A14" s="28"/>
      <c r="B14" s="39" t="s">
        <v>24</v>
      </c>
      <c r="C14" s="36" t="s">
        <v>15</v>
      </c>
      <c r="D14" s="37">
        <f>D4</f>
        <v>10</v>
      </c>
      <c r="E14" s="38">
        <v>700</v>
      </c>
      <c r="F14" s="37">
        <f t="shared" si="0"/>
        <v>7000</v>
      </c>
      <c r="G14" s="33"/>
      <c r="H14" s="27"/>
      <c r="I14" s="27">
        <v>3000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4.25" customHeight="1" x14ac:dyDescent="0.35">
      <c r="A15" s="28"/>
      <c r="B15" s="29" t="s">
        <v>25</v>
      </c>
      <c r="C15" s="36" t="s">
        <v>15</v>
      </c>
      <c r="D15" s="37">
        <f>D4</f>
        <v>10</v>
      </c>
      <c r="E15" s="38">
        <v>700</v>
      </c>
      <c r="F15" s="37">
        <f t="shared" si="0"/>
        <v>7000</v>
      </c>
      <c r="G15" s="33"/>
      <c r="H15" s="27"/>
      <c r="I15" s="27">
        <v>5000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14.25" customHeight="1" x14ac:dyDescent="0.35">
      <c r="A16" s="28"/>
      <c r="B16" s="29" t="s">
        <v>26</v>
      </c>
      <c r="C16" s="40" t="s">
        <v>21</v>
      </c>
      <c r="D16" s="31">
        <v>1</v>
      </c>
      <c r="E16" s="32">
        <v>3000</v>
      </c>
      <c r="F16" s="31">
        <f t="shared" si="0"/>
        <v>3000</v>
      </c>
      <c r="G16" s="33"/>
      <c r="H16" s="27"/>
      <c r="I16" s="27">
        <v>3000</v>
      </c>
      <c r="J16" s="27"/>
      <c r="K16" s="34">
        <v>3000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4.25" customHeight="1" x14ac:dyDescent="0.35">
      <c r="A17" s="28"/>
      <c r="B17" s="29" t="s">
        <v>27</v>
      </c>
      <c r="C17" s="40" t="s">
        <v>21</v>
      </c>
      <c r="D17" s="31">
        <v>2</v>
      </c>
      <c r="E17" s="32">
        <v>5000</v>
      </c>
      <c r="F17" s="31">
        <f t="shared" si="0"/>
        <v>10000</v>
      </c>
      <c r="G17" s="33"/>
      <c r="H17" s="27"/>
      <c r="I17" s="27">
        <v>3000</v>
      </c>
      <c r="J17" s="27"/>
      <c r="K17" s="34">
        <v>5000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4.25" customHeight="1" x14ac:dyDescent="0.3">
      <c r="A18" s="41"/>
      <c r="B18" s="42" t="s">
        <v>28</v>
      </c>
      <c r="C18" s="40" t="s">
        <v>29</v>
      </c>
      <c r="D18" s="43"/>
      <c r="E18" s="44">
        <f>100+6000+6000</f>
        <v>12100</v>
      </c>
      <c r="F18" s="43">
        <f t="shared" si="0"/>
        <v>0</v>
      </c>
      <c r="G18" s="45"/>
      <c r="H18" s="5"/>
      <c r="I18" s="5"/>
      <c r="J18" s="5"/>
      <c r="K18" s="46">
        <f>100+6000+6000</f>
        <v>12100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4.25" customHeight="1" x14ac:dyDescent="0.3">
      <c r="A19" s="41"/>
      <c r="B19" s="47" t="s">
        <v>30</v>
      </c>
      <c r="C19" s="48" t="s">
        <v>15</v>
      </c>
      <c r="D19" s="49">
        <f>D4</f>
        <v>10</v>
      </c>
      <c r="E19" s="50">
        <v>2000</v>
      </c>
      <c r="F19" s="51">
        <f t="shared" si="0"/>
        <v>20000</v>
      </c>
      <c r="G19" s="52"/>
      <c r="H19" s="5"/>
      <c r="I19" s="5"/>
      <c r="J19" s="5"/>
      <c r="K19" s="46">
        <f>7000+16*170</f>
        <v>9720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4.25" customHeight="1" x14ac:dyDescent="0.35">
      <c r="A20" s="28"/>
      <c r="B20" s="29" t="s">
        <v>31</v>
      </c>
      <c r="C20" s="40" t="s">
        <v>15</v>
      </c>
      <c r="D20" s="37">
        <f>D4</f>
        <v>10</v>
      </c>
      <c r="E20" s="32">
        <v>500</v>
      </c>
      <c r="F20" s="31">
        <f t="shared" si="0"/>
        <v>5000</v>
      </c>
      <c r="G20" s="33"/>
      <c r="H20" s="27"/>
      <c r="I20" s="27">
        <v>3000</v>
      </c>
      <c r="J20" s="27"/>
      <c r="K20" s="34">
        <v>3000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4.25" customHeight="1" x14ac:dyDescent="0.35">
      <c r="A21" s="28"/>
      <c r="B21" s="29" t="s">
        <v>32</v>
      </c>
      <c r="C21" s="30" t="s">
        <v>15</v>
      </c>
      <c r="D21" s="37">
        <f>D4</f>
        <v>10</v>
      </c>
      <c r="E21" s="32">
        <v>2000</v>
      </c>
      <c r="F21" s="31">
        <f t="shared" si="0"/>
        <v>20000</v>
      </c>
      <c r="G21" s="33"/>
      <c r="H21" s="27"/>
      <c r="I21" s="27">
        <v>8400</v>
      </c>
      <c r="J21" s="27"/>
      <c r="K21" s="34">
        <v>1000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14.25" customHeight="1" x14ac:dyDescent="0.35">
      <c r="A22" s="28"/>
      <c r="B22" s="29" t="s">
        <v>33</v>
      </c>
      <c r="C22" s="30" t="s">
        <v>15</v>
      </c>
      <c r="D22" s="37">
        <f>D4</f>
        <v>10</v>
      </c>
      <c r="E22" s="32">
        <v>150</v>
      </c>
      <c r="F22" s="31">
        <f t="shared" si="0"/>
        <v>1500</v>
      </c>
      <c r="G22" s="33"/>
      <c r="H22" s="27"/>
      <c r="I22" s="27">
        <v>500</v>
      </c>
      <c r="J22" s="27"/>
      <c r="K22" s="34">
        <v>150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4.25" customHeight="1" x14ac:dyDescent="0.35">
      <c r="A23" s="28"/>
      <c r="B23" s="29" t="s">
        <v>34</v>
      </c>
      <c r="C23" s="30" t="s">
        <v>15</v>
      </c>
      <c r="D23" s="37">
        <f>D4</f>
        <v>10</v>
      </c>
      <c r="E23" s="32">
        <v>1000</v>
      </c>
      <c r="F23" s="31">
        <f t="shared" si="0"/>
        <v>10000</v>
      </c>
      <c r="G23" s="33"/>
      <c r="H23" s="27" t="s">
        <v>35</v>
      </c>
      <c r="I23" s="27">
        <v>10000</v>
      </c>
      <c r="J23" s="27"/>
      <c r="K23" s="34">
        <v>3500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4.25" customHeight="1" x14ac:dyDescent="0.35">
      <c r="A24" s="28"/>
      <c r="B24" s="29" t="s">
        <v>36</v>
      </c>
      <c r="C24" s="30" t="s">
        <v>21</v>
      </c>
      <c r="D24" s="37">
        <v>1</v>
      </c>
      <c r="E24" s="32">
        <v>15000</v>
      </c>
      <c r="F24" s="31">
        <f t="shared" si="0"/>
        <v>15000</v>
      </c>
      <c r="G24" s="33"/>
      <c r="H24" s="27"/>
      <c r="I24" s="27">
        <v>4000</v>
      </c>
      <c r="J24" s="27"/>
      <c r="K24" s="34">
        <v>0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t="14.25" customHeight="1" x14ac:dyDescent="0.35">
      <c r="A25" s="53" t="s">
        <v>37</v>
      </c>
      <c r="B25" s="54" t="s">
        <v>38</v>
      </c>
      <c r="C25" s="55"/>
      <c r="D25" s="56"/>
      <c r="E25" s="57"/>
      <c r="F25" s="56"/>
      <c r="G25" s="58">
        <f>SUM(F26:F51)</f>
        <v>313000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4.25" customHeight="1" x14ac:dyDescent="0.35">
      <c r="A26" s="28"/>
      <c r="B26" s="29" t="s">
        <v>39</v>
      </c>
      <c r="C26" s="59"/>
      <c r="D26" s="31"/>
      <c r="E26" s="32"/>
      <c r="F26" s="31"/>
      <c r="G26" s="33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14.25" customHeight="1" x14ac:dyDescent="0.35">
      <c r="A27" s="28"/>
      <c r="B27" s="60" t="s">
        <v>40</v>
      </c>
      <c r="C27" s="59" t="s">
        <v>15</v>
      </c>
      <c r="D27" s="31">
        <f>D4</f>
        <v>10</v>
      </c>
      <c r="E27" s="32">
        <v>8000</v>
      </c>
      <c r="F27" s="31">
        <f t="shared" ref="F27:F52" si="1">+D27*E27</f>
        <v>80000</v>
      </c>
      <c r="G27" s="33"/>
      <c r="H27" s="27"/>
      <c r="I27" s="27">
        <v>36000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t="14.25" customHeight="1" x14ac:dyDescent="0.35">
      <c r="A28" s="28"/>
      <c r="B28" s="60" t="s">
        <v>41</v>
      </c>
      <c r="C28" s="59" t="s">
        <v>15</v>
      </c>
      <c r="D28" s="31">
        <f>D4</f>
        <v>10</v>
      </c>
      <c r="E28" s="32">
        <v>2500</v>
      </c>
      <c r="F28" s="31">
        <f t="shared" si="1"/>
        <v>25000</v>
      </c>
      <c r="G28" s="33"/>
      <c r="H28" s="27" t="s">
        <v>42</v>
      </c>
      <c r="I28" s="27">
        <v>4000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t="14.25" customHeight="1" x14ac:dyDescent="0.35">
      <c r="A29" s="28"/>
      <c r="B29" s="60" t="s">
        <v>43</v>
      </c>
      <c r="C29" s="59" t="s">
        <v>15</v>
      </c>
      <c r="D29" s="31">
        <f>D4</f>
        <v>10</v>
      </c>
      <c r="E29" s="32">
        <v>12000</v>
      </c>
      <c r="F29" s="31">
        <f t="shared" si="1"/>
        <v>120000</v>
      </c>
      <c r="G29" s="33"/>
      <c r="H29" s="27"/>
      <c r="I29" s="27">
        <v>29000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t="14.25" customHeight="1" x14ac:dyDescent="0.35">
      <c r="A30" s="28"/>
      <c r="B30" s="60" t="s">
        <v>44</v>
      </c>
      <c r="C30" s="59" t="s">
        <v>15</v>
      </c>
      <c r="D30" s="31"/>
      <c r="E30" s="32">
        <v>2800</v>
      </c>
      <c r="F30" s="31">
        <f t="shared" si="1"/>
        <v>0</v>
      </c>
      <c r="G30" s="33"/>
      <c r="H30" s="27" t="s">
        <v>45</v>
      </c>
      <c r="I30" s="27">
        <v>4000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4.25" customHeight="1" x14ac:dyDescent="0.35">
      <c r="A31" s="28"/>
      <c r="B31" s="60" t="s">
        <v>46</v>
      </c>
      <c r="C31" s="59" t="s">
        <v>15</v>
      </c>
      <c r="D31" s="31"/>
      <c r="E31" s="32">
        <v>2500</v>
      </c>
      <c r="F31" s="31">
        <f t="shared" si="1"/>
        <v>0</v>
      </c>
      <c r="G31" s="33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4.25" customHeight="1" x14ac:dyDescent="0.35">
      <c r="A32" s="28"/>
      <c r="B32" s="60" t="s">
        <v>47</v>
      </c>
      <c r="C32" s="59" t="s">
        <v>15</v>
      </c>
      <c r="D32" s="31"/>
      <c r="E32" s="32">
        <v>4000</v>
      </c>
      <c r="F32" s="31">
        <f t="shared" si="1"/>
        <v>0</v>
      </c>
      <c r="G32" s="33"/>
      <c r="H32" s="27"/>
      <c r="I32" s="27">
        <v>10000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1:29" ht="14.25" customHeight="1" x14ac:dyDescent="0.35">
      <c r="A33" s="28"/>
      <c r="B33" s="60" t="s">
        <v>48</v>
      </c>
      <c r="C33" s="59" t="s">
        <v>15</v>
      </c>
      <c r="D33" s="31"/>
      <c r="E33" s="32">
        <v>1500</v>
      </c>
      <c r="F33" s="31">
        <f t="shared" si="1"/>
        <v>0</v>
      </c>
      <c r="G33" s="33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 ht="14.25" customHeight="1" x14ac:dyDescent="0.35">
      <c r="A34" s="28"/>
      <c r="B34" s="29" t="s">
        <v>49</v>
      </c>
      <c r="C34" s="59" t="s">
        <v>15</v>
      </c>
      <c r="D34" s="31">
        <v>10</v>
      </c>
      <c r="E34" s="32">
        <v>300</v>
      </c>
      <c r="F34" s="31">
        <f t="shared" si="1"/>
        <v>3000</v>
      </c>
      <c r="G34" s="33"/>
      <c r="H34" s="27"/>
      <c r="I34" s="27">
        <v>3500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1:29" ht="14.25" customHeight="1" x14ac:dyDescent="0.35">
      <c r="A35" s="28"/>
      <c r="B35" s="29" t="s">
        <v>50</v>
      </c>
      <c r="C35" s="59" t="s">
        <v>15</v>
      </c>
      <c r="D35" s="31">
        <v>10</v>
      </c>
      <c r="E35" s="32">
        <v>450</v>
      </c>
      <c r="F35" s="31">
        <f t="shared" si="1"/>
        <v>4500</v>
      </c>
      <c r="G35" s="33"/>
      <c r="H35" s="27"/>
      <c r="I35" s="27">
        <v>2500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t="14.25" customHeight="1" x14ac:dyDescent="0.3">
      <c r="A36" s="41"/>
      <c r="B36" s="42" t="s">
        <v>51</v>
      </c>
      <c r="C36" s="61" t="s">
        <v>21</v>
      </c>
      <c r="D36" s="62">
        <v>5</v>
      </c>
      <c r="E36" s="63">
        <v>2000</v>
      </c>
      <c r="F36" s="37">
        <f t="shared" si="1"/>
        <v>10000</v>
      </c>
      <c r="G36" s="64"/>
      <c r="H36" s="5"/>
      <c r="I36" s="5">
        <v>4000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4.25" customHeight="1" x14ac:dyDescent="0.3">
      <c r="A37" s="41"/>
      <c r="B37" s="42" t="s">
        <v>52</v>
      </c>
      <c r="C37" s="40" t="s">
        <v>21</v>
      </c>
      <c r="D37" s="43">
        <v>1</v>
      </c>
      <c r="E37" s="50"/>
      <c r="F37" s="31">
        <f t="shared" si="1"/>
        <v>0</v>
      </c>
      <c r="G37" s="4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4.25" customHeight="1" x14ac:dyDescent="0.35">
      <c r="A38" s="28"/>
      <c r="B38" s="29" t="s">
        <v>53</v>
      </c>
      <c r="C38" s="30" t="s">
        <v>15</v>
      </c>
      <c r="D38" s="31">
        <f>D4</f>
        <v>10</v>
      </c>
      <c r="E38" s="32">
        <v>1300</v>
      </c>
      <c r="F38" s="31">
        <f t="shared" si="1"/>
        <v>13000</v>
      </c>
      <c r="G38" s="33"/>
      <c r="H38" s="27" t="s">
        <v>54</v>
      </c>
      <c r="I38" s="27">
        <v>5400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ht="14.25" customHeight="1" x14ac:dyDescent="0.35">
      <c r="A39" s="28"/>
      <c r="B39" s="29" t="s">
        <v>55</v>
      </c>
      <c r="C39" s="30" t="s">
        <v>15</v>
      </c>
      <c r="D39" s="31">
        <f>D4</f>
        <v>10</v>
      </c>
      <c r="E39" s="32">
        <v>100</v>
      </c>
      <c r="F39" s="31">
        <f t="shared" si="1"/>
        <v>1000</v>
      </c>
      <c r="G39" s="33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 ht="14.25" customHeight="1" x14ac:dyDescent="0.35">
      <c r="A40" s="28"/>
      <c r="B40" s="29" t="s">
        <v>56</v>
      </c>
      <c r="C40" s="30" t="s">
        <v>15</v>
      </c>
      <c r="D40" s="31">
        <f>D4</f>
        <v>10</v>
      </c>
      <c r="E40" s="32">
        <v>1500</v>
      </c>
      <c r="F40" s="31">
        <f t="shared" si="1"/>
        <v>15000</v>
      </c>
      <c r="G40" s="33"/>
      <c r="H40" s="27"/>
      <c r="I40" s="27">
        <v>7000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4.25" customHeight="1" x14ac:dyDescent="0.35">
      <c r="A41" s="28"/>
      <c r="B41" s="29" t="s">
        <v>57</v>
      </c>
      <c r="C41" s="30" t="s">
        <v>58</v>
      </c>
      <c r="D41" s="37">
        <v>4900</v>
      </c>
      <c r="E41" s="32">
        <v>5</v>
      </c>
      <c r="F41" s="31">
        <f t="shared" si="1"/>
        <v>24500</v>
      </c>
      <c r="G41" s="33"/>
      <c r="H41" s="27"/>
      <c r="I41" s="27">
        <v>4500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 ht="14.25" customHeight="1" x14ac:dyDescent="0.35">
      <c r="A42" s="28"/>
      <c r="B42" s="29" t="s">
        <v>59</v>
      </c>
      <c r="C42" s="65" t="s">
        <v>21</v>
      </c>
      <c r="D42" s="37">
        <v>1</v>
      </c>
      <c r="E42" s="38">
        <v>5000</v>
      </c>
      <c r="F42" s="31">
        <f t="shared" si="1"/>
        <v>5000</v>
      </c>
      <c r="G42" s="33"/>
      <c r="H42" s="27" t="s">
        <v>60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ht="14.25" customHeight="1" x14ac:dyDescent="0.35">
      <c r="A43" s="28"/>
      <c r="B43" s="60" t="s">
        <v>61</v>
      </c>
      <c r="C43" s="66"/>
      <c r="D43" s="31"/>
      <c r="E43" s="32"/>
      <c r="F43" s="31">
        <f t="shared" si="1"/>
        <v>0</v>
      </c>
      <c r="G43" s="33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 ht="14.25" customHeight="1" x14ac:dyDescent="0.35">
      <c r="A44" s="28"/>
      <c r="B44" s="60" t="s">
        <v>62</v>
      </c>
      <c r="C44" s="65" t="s">
        <v>21</v>
      </c>
      <c r="D44" s="37">
        <v>1</v>
      </c>
      <c r="E44" s="67">
        <v>12000</v>
      </c>
      <c r="F44" s="49">
        <f t="shared" si="1"/>
        <v>12000</v>
      </c>
      <c r="G44" s="33"/>
      <c r="H44" s="27" t="s">
        <v>60</v>
      </c>
      <c r="I44" s="27">
        <v>2500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t="14.25" customHeight="1" x14ac:dyDescent="0.35">
      <c r="A45" s="28"/>
      <c r="B45" s="60" t="s">
        <v>63</v>
      </c>
      <c r="C45" s="66" t="s">
        <v>21</v>
      </c>
      <c r="D45" s="31"/>
      <c r="E45" s="32"/>
      <c r="F45" s="31">
        <f t="shared" si="1"/>
        <v>0</v>
      </c>
      <c r="G45" s="33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 ht="14.25" customHeight="1" x14ac:dyDescent="0.35">
      <c r="A46" s="28"/>
      <c r="B46" s="60" t="s">
        <v>64</v>
      </c>
      <c r="C46" s="66" t="s">
        <v>21</v>
      </c>
      <c r="D46" s="31"/>
      <c r="E46" s="32"/>
      <c r="F46" s="31">
        <f t="shared" si="1"/>
        <v>0</v>
      </c>
      <c r="G46" s="33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t="14.25" customHeight="1" x14ac:dyDescent="0.35">
      <c r="A47" s="28"/>
      <c r="B47" s="68" t="s">
        <v>65</v>
      </c>
      <c r="C47" s="65"/>
      <c r="D47" s="37"/>
      <c r="E47" s="38"/>
      <c r="F47" s="37">
        <f t="shared" si="1"/>
        <v>0</v>
      </c>
      <c r="G47" s="33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 ht="14.25" customHeight="1" x14ac:dyDescent="0.35">
      <c r="A48" s="28"/>
      <c r="B48" s="68" t="s">
        <v>66</v>
      </c>
      <c r="C48" s="65" t="s">
        <v>21</v>
      </c>
      <c r="D48" s="37"/>
      <c r="E48" s="67">
        <v>7000</v>
      </c>
      <c r="F48" s="49">
        <f t="shared" si="1"/>
        <v>0</v>
      </c>
      <c r="G48" s="33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 ht="14.25" customHeight="1" x14ac:dyDescent="0.35">
      <c r="A49" s="28"/>
      <c r="B49" s="68" t="s">
        <v>67</v>
      </c>
      <c r="C49" s="36" t="s">
        <v>21</v>
      </c>
      <c r="D49" s="37"/>
      <c r="E49" s="67">
        <v>2500</v>
      </c>
      <c r="F49" s="49">
        <f t="shared" si="1"/>
        <v>0</v>
      </c>
      <c r="G49" s="33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t="14.25" customHeight="1" x14ac:dyDescent="0.35">
      <c r="A50" s="69"/>
      <c r="B50" s="70" t="s">
        <v>68</v>
      </c>
      <c r="C50" s="71" t="s">
        <v>21</v>
      </c>
      <c r="D50" s="70"/>
      <c r="E50" s="70"/>
      <c r="F50" s="37">
        <f t="shared" si="1"/>
        <v>0</v>
      </c>
      <c r="G50" s="72"/>
      <c r="H50" s="27" t="s">
        <v>69</v>
      </c>
      <c r="I50" s="27">
        <v>13000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1:29" ht="14.25" customHeight="1" x14ac:dyDescent="0.3">
      <c r="A51" s="69"/>
      <c r="B51" s="70" t="s">
        <v>70</v>
      </c>
      <c r="C51" s="71" t="s">
        <v>21</v>
      </c>
      <c r="D51" s="70"/>
      <c r="E51" s="70"/>
      <c r="F51" s="37">
        <f t="shared" si="1"/>
        <v>0</v>
      </c>
      <c r="G51" s="72"/>
      <c r="H51" s="11" t="s">
        <v>71</v>
      </c>
      <c r="I51" s="11">
        <v>10000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4.25" customHeight="1" x14ac:dyDescent="0.35">
      <c r="A52" s="73"/>
      <c r="B52" s="74" t="s">
        <v>69</v>
      </c>
      <c r="C52" s="75" t="s">
        <v>21</v>
      </c>
      <c r="D52" s="75">
        <v>1</v>
      </c>
      <c r="E52" s="33">
        <v>25000</v>
      </c>
      <c r="F52" s="31">
        <f t="shared" si="1"/>
        <v>25000</v>
      </c>
      <c r="G52" s="72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4.25" customHeight="1" x14ac:dyDescent="0.3">
      <c r="A53" s="76"/>
      <c r="B53" s="77"/>
      <c r="C53" s="78"/>
      <c r="D53" s="73"/>
      <c r="E53" s="73"/>
      <c r="F53" s="19"/>
      <c r="G53" s="79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4.25" customHeight="1" x14ac:dyDescent="0.3">
      <c r="A54" s="80"/>
      <c r="B54" s="81" t="s">
        <v>72</v>
      </c>
      <c r="C54" s="82"/>
      <c r="D54" s="82"/>
      <c r="E54" s="83" t="s">
        <v>73</v>
      </c>
      <c r="F54" s="84">
        <f>SUM(F8:F52)</f>
        <v>487500</v>
      </c>
      <c r="G54" s="85">
        <f>G25+G7</f>
        <v>462500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4.25" customHeight="1" x14ac:dyDescent="0.35">
      <c r="A55" s="86" t="s">
        <v>74</v>
      </c>
      <c r="B55" s="87"/>
      <c r="C55" s="87"/>
      <c r="D55" s="87"/>
      <c r="E55" s="87"/>
      <c r="F55" s="88"/>
      <c r="G55" s="89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4.25" customHeight="1" x14ac:dyDescent="0.35">
      <c r="A56" s="90" t="s">
        <v>75</v>
      </c>
      <c r="B56" s="91"/>
      <c r="C56" s="91" t="s">
        <v>76</v>
      </c>
      <c r="D56" s="92">
        <v>0</v>
      </c>
      <c r="E56" s="93">
        <f>D56*(C65+D65+B65)</f>
        <v>0</v>
      </c>
      <c r="F56" s="94">
        <f>E56</f>
        <v>0</v>
      </c>
      <c r="G56" s="9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4.25" customHeight="1" x14ac:dyDescent="0.35">
      <c r="A57" s="96"/>
      <c r="B57" s="97"/>
      <c r="C57" s="98"/>
      <c r="D57" s="98"/>
      <c r="E57" s="99" t="s">
        <v>77</v>
      </c>
      <c r="F57" s="100">
        <f>SUM(F56)</f>
        <v>0</v>
      </c>
      <c r="G57" s="101">
        <f>F57+F60</f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4.25" customHeight="1" x14ac:dyDescent="0.35">
      <c r="A58" s="86" t="s">
        <v>78</v>
      </c>
      <c r="B58" s="87"/>
      <c r="C58" s="87"/>
      <c r="D58" s="87"/>
      <c r="E58" s="87"/>
      <c r="F58" s="88"/>
      <c r="G58" s="89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4.25" customHeight="1" x14ac:dyDescent="0.35">
      <c r="A59" s="90" t="s">
        <v>79</v>
      </c>
      <c r="B59" s="91"/>
      <c r="C59" s="91" t="s">
        <v>76</v>
      </c>
      <c r="D59" s="102">
        <v>0</v>
      </c>
      <c r="E59" s="103">
        <f>D59*(B65+C65)</f>
        <v>0</v>
      </c>
      <c r="F59" s="94">
        <f>E59</f>
        <v>0</v>
      </c>
      <c r="G59" s="95" t="e">
        <f>F59/B65</f>
        <v>#DIV/0!</v>
      </c>
      <c r="H59" s="10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4.25" customHeight="1" x14ac:dyDescent="0.35">
      <c r="A60" s="96"/>
      <c r="B60" s="97"/>
      <c r="C60" s="98"/>
      <c r="D60" s="98"/>
      <c r="E60" s="99" t="s">
        <v>80</v>
      </c>
      <c r="F60" s="100">
        <f>SUM(F59)</f>
        <v>0</v>
      </c>
      <c r="G60" s="9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4.25" customHeight="1" x14ac:dyDescent="0.35">
      <c r="A61" s="105"/>
      <c r="B61" s="105"/>
      <c r="C61" s="106"/>
      <c r="D61" s="107"/>
      <c r="E61" s="108" t="s">
        <v>81</v>
      </c>
      <c r="F61" s="109">
        <f>F54+F57+F60</f>
        <v>487500</v>
      </c>
      <c r="G61" s="105"/>
      <c r="H61" s="6"/>
      <c r="I61" s="6">
        <f>SUM(I8:I60)</f>
        <v>184760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4.25" customHeight="1" x14ac:dyDescent="0.35">
      <c r="A62" s="105"/>
      <c r="B62" s="105"/>
      <c r="C62" s="110"/>
      <c r="D62" s="105"/>
      <c r="E62" s="105"/>
      <c r="F62" s="105"/>
      <c r="G62" s="10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4.25" customHeight="1" x14ac:dyDescent="0.35">
      <c r="A63" s="111"/>
      <c r="B63" s="105"/>
      <c r="C63" s="110"/>
      <c r="D63" s="105"/>
      <c r="E63" s="105"/>
      <c r="F63" s="105"/>
      <c r="G63" s="10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4.25" customHeight="1" x14ac:dyDescent="0.35">
      <c r="A64" s="112"/>
      <c r="B64" s="113" t="s">
        <v>82</v>
      </c>
      <c r="C64" s="113" t="s">
        <v>83</v>
      </c>
      <c r="D64" s="113" t="s">
        <v>84</v>
      </c>
      <c r="E64" s="113" t="s">
        <v>85</v>
      </c>
      <c r="F64" s="114" t="s">
        <v>86</v>
      </c>
      <c r="G64" s="10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4.25" customHeight="1" x14ac:dyDescent="0.35">
      <c r="A65" s="115" t="s">
        <v>87</v>
      </c>
      <c r="B65" s="116">
        <f>eelarve!G511</f>
        <v>0</v>
      </c>
      <c r="C65" s="116">
        <f>F54</f>
        <v>487500</v>
      </c>
      <c r="D65" s="116">
        <f>F59</f>
        <v>0</v>
      </c>
      <c r="E65" s="116">
        <f>F56</f>
        <v>0</v>
      </c>
      <c r="F65" s="117">
        <f>SUM(B65:E65)</f>
        <v>487500</v>
      </c>
      <c r="G65" s="118">
        <f>eelarve!G511</f>
        <v>0</v>
      </c>
      <c r="H65" s="119">
        <f>G65-F65</f>
        <v>-487500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4.25" customHeight="1" x14ac:dyDescent="0.3">
      <c r="A66" s="16" t="s">
        <v>88</v>
      </c>
      <c r="B66" s="16">
        <f>B65/130</f>
        <v>0</v>
      </c>
      <c r="C66" s="16"/>
      <c r="D66" s="17"/>
      <c r="E66" s="18"/>
      <c r="F66" s="19"/>
      <c r="G66" s="2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4.25" customHeight="1" x14ac:dyDescent="0.35">
      <c r="A67" s="16"/>
      <c r="B67" s="120"/>
      <c r="C67" s="16"/>
      <c r="D67" s="17"/>
      <c r="E67" s="18"/>
      <c r="F67" s="121">
        <v>1739.1</v>
      </c>
      <c r="G67" s="122" t="s">
        <v>89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4.25" customHeight="1" x14ac:dyDescent="0.3">
      <c r="A68" s="123" t="s">
        <v>90</v>
      </c>
      <c r="B68" s="123" t="s">
        <v>91</v>
      </c>
      <c r="C68" s="124" t="s">
        <v>92</v>
      </c>
      <c r="D68" s="125">
        <v>33</v>
      </c>
      <c r="E68" s="18"/>
      <c r="F68" s="126">
        <f>F65/F67</f>
        <v>280.3174055545972</v>
      </c>
      <c r="G68" s="127" t="s">
        <v>93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4.25" customHeight="1" x14ac:dyDescent="0.3">
      <c r="A69" s="66"/>
      <c r="B69" s="39"/>
      <c r="C69" s="66"/>
      <c r="D69" s="128"/>
      <c r="E69" s="18"/>
      <c r="F69" s="19"/>
      <c r="G69" s="2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4.25" customHeight="1" x14ac:dyDescent="0.3">
      <c r="A70" s="30" t="s">
        <v>94</v>
      </c>
      <c r="B70" s="129">
        <f>D68*B65</f>
        <v>0</v>
      </c>
      <c r="C70" s="66"/>
      <c r="D70" s="128"/>
      <c r="E70" s="18"/>
      <c r="F70" s="19"/>
      <c r="G70" s="2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6.25" customHeight="1" x14ac:dyDescent="0.3">
      <c r="A71" s="30" t="s">
        <v>95</v>
      </c>
      <c r="B71" s="129">
        <f>C65</f>
        <v>487500</v>
      </c>
      <c r="C71" s="66"/>
      <c r="D71" s="128"/>
      <c r="E71" s="18"/>
      <c r="F71" s="19"/>
      <c r="G71" s="2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6.25" customHeight="1" x14ac:dyDescent="0.3">
      <c r="A72" s="30" t="s">
        <v>96</v>
      </c>
      <c r="B72" s="129">
        <v>334594</v>
      </c>
      <c r="C72" s="66"/>
      <c r="D72" s="128"/>
      <c r="E72" s="18"/>
      <c r="F72" s="19"/>
      <c r="G72" s="2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26.25" customHeight="1" x14ac:dyDescent="0.3">
      <c r="A73" s="30" t="s">
        <v>97</v>
      </c>
      <c r="B73" s="129">
        <f>2500*D68</f>
        <v>82500</v>
      </c>
      <c r="C73" s="66"/>
      <c r="D73" s="128"/>
      <c r="E73" s="18"/>
      <c r="F73" s="19"/>
      <c r="G73" s="2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4.25" customHeight="1" x14ac:dyDescent="0.3">
      <c r="A74" s="66" t="s">
        <v>98</v>
      </c>
      <c r="B74" s="129">
        <v>780000</v>
      </c>
      <c r="C74" s="66"/>
      <c r="D74" s="128"/>
      <c r="E74" s="18"/>
      <c r="F74" s="19"/>
      <c r="G74" s="2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4.25" customHeight="1" x14ac:dyDescent="0.3">
      <c r="A75" s="66" t="s">
        <v>99</v>
      </c>
      <c r="B75" s="129">
        <f>5000*33</f>
        <v>165000</v>
      </c>
      <c r="C75" s="66"/>
      <c r="D75" s="128"/>
      <c r="E75" s="18"/>
      <c r="F75" s="19"/>
      <c r="G75" s="2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1" customHeight="1" x14ac:dyDescent="0.3">
      <c r="A76" s="130" t="s">
        <v>100</v>
      </c>
      <c r="B76" s="131">
        <f>B70+B72+B73+B74+B71+B75</f>
        <v>1849594</v>
      </c>
      <c r="C76" s="130"/>
      <c r="D76" s="132"/>
      <c r="E76" s="18"/>
      <c r="F76" s="19"/>
      <c r="G76" s="2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4.25" customHeight="1" x14ac:dyDescent="0.3">
      <c r="A77" s="16"/>
      <c r="B77" s="11"/>
      <c r="C77" s="16"/>
      <c r="D77" s="17"/>
      <c r="E77" s="18"/>
      <c r="F77" s="19"/>
      <c r="G77" s="2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4.25" customHeight="1" x14ac:dyDescent="0.3">
      <c r="A78" s="16"/>
      <c r="B78" s="11"/>
      <c r="C78" s="16"/>
      <c r="D78" s="17"/>
      <c r="E78" s="18"/>
      <c r="F78" s="19"/>
      <c r="G78" s="2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4.25" customHeight="1" x14ac:dyDescent="0.3">
      <c r="A79" s="16"/>
      <c r="B79" s="11" t="s">
        <v>101</v>
      </c>
      <c r="C79" s="16"/>
      <c r="D79" s="17"/>
      <c r="E79" s="18"/>
      <c r="F79" s="19"/>
      <c r="G79" s="2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4.25" customHeight="1" x14ac:dyDescent="0.3">
      <c r="A80" s="16"/>
      <c r="B80" s="11"/>
      <c r="C80" s="16"/>
      <c r="D80" s="17"/>
      <c r="E80" s="18"/>
      <c r="F80" s="19"/>
      <c r="G80" s="2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4.25" customHeight="1" x14ac:dyDescent="0.3">
      <c r="A81" s="16"/>
      <c r="B81" s="11"/>
      <c r="C81" s="16"/>
      <c r="D81" s="17"/>
      <c r="E81" s="18"/>
      <c r="F81" s="19"/>
      <c r="G81" s="2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4.25" customHeight="1" x14ac:dyDescent="0.3">
      <c r="A82" s="16"/>
      <c r="B82" s="11"/>
      <c r="C82" s="16"/>
      <c r="D82" s="17"/>
      <c r="E82" s="18"/>
      <c r="F82" s="19"/>
      <c r="G82" s="2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4.25" customHeight="1" x14ac:dyDescent="0.3">
      <c r="A83" s="16"/>
      <c r="B83" s="11"/>
      <c r="C83" s="16"/>
      <c r="D83" s="17"/>
      <c r="E83" s="18"/>
      <c r="F83" s="19"/>
      <c r="G83" s="2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4.25" customHeight="1" x14ac:dyDescent="0.3">
      <c r="A84" s="133" t="s">
        <v>102</v>
      </c>
      <c r="B84" s="11"/>
      <c r="C84" s="16"/>
      <c r="D84" s="17"/>
      <c r="E84" s="18"/>
      <c r="F84" s="19"/>
      <c r="G84" s="2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4.25" customHeight="1" x14ac:dyDescent="0.3">
      <c r="A85" s="134">
        <v>2024</v>
      </c>
      <c r="B85" s="135" t="s">
        <v>103</v>
      </c>
      <c r="C85" s="16"/>
      <c r="D85" s="17"/>
      <c r="E85" s="18"/>
      <c r="F85" s="19"/>
      <c r="G85" s="2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4.25" customHeight="1" x14ac:dyDescent="0.3">
      <c r="A86" s="136" t="s">
        <v>104</v>
      </c>
      <c r="B86" s="136" t="s">
        <v>105</v>
      </c>
      <c r="C86" s="16"/>
      <c r="D86" s="17"/>
      <c r="E86" s="18"/>
      <c r="F86" s="19"/>
      <c r="G86" s="2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4.25" customHeight="1" x14ac:dyDescent="0.3">
      <c r="A87" s="136" t="s">
        <v>106</v>
      </c>
      <c r="B87" s="136" t="s">
        <v>107</v>
      </c>
      <c r="C87" s="16"/>
      <c r="D87" s="17"/>
      <c r="E87" s="18"/>
      <c r="F87" s="19"/>
      <c r="G87" s="2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4.25" customHeight="1" x14ac:dyDescent="0.3">
      <c r="A88" s="136" t="s">
        <v>108</v>
      </c>
      <c r="B88" s="136" t="s">
        <v>109</v>
      </c>
      <c r="C88" s="16"/>
      <c r="D88" s="17"/>
      <c r="E88" s="18"/>
      <c r="F88" s="19"/>
      <c r="G88" s="2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4.25" customHeight="1" x14ac:dyDescent="0.3">
      <c r="A89" s="136" t="s">
        <v>110</v>
      </c>
      <c r="B89" s="136" t="s">
        <v>111</v>
      </c>
      <c r="C89" s="16"/>
      <c r="D89" s="17"/>
      <c r="E89" s="18"/>
      <c r="F89" s="19"/>
      <c r="G89" s="2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4.25" customHeight="1" x14ac:dyDescent="0.3">
      <c r="A90" s="135"/>
      <c r="B90" s="137"/>
      <c r="C90" s="16"/>
      <c r="D90" s="17"/>
      <c r="E90" s="18"/>
      <c r="F90" s="19"/>
      <c r="G90" s="2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4.25" customHeight="1" x14ac:dyDescent="0.3">
      <c r="A91" s="136" t="s">
        <v>112</v>
      </c>
      <c r="B91" s="138" t="s">
        <v>113</v>
      </c>
      <c r="C91" s="16"/>
      <c r="D91" s="17"/>
      <c r="E91" s="18"/>
      <c r="F91" s="19"/>
      <c r="G91" s="2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4.25" customHeight="1" x14ac:dyDescent="0.3">
      <c r="A92" s="135"/>
      <c r="B92" s="137"/>
      <c r="C92" s="16"/>
      <c r="D92" s="17"/>
      <c r="E92" s="18"/>
      <c r="F92" s="19"/>
      <c r="G92" s="2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4.25" customHeight="1" x14ac:dyDescent="0.3">
      <c r="A93" s="136" t="s">
        <v>114</v>
      </c>
      <c r="B93" s="138" t="s">
        <v>115</v>
      </c>
      <c r="C93" s="16"/>
      <c r="D93" s="17"/>
      <c r="E93" s="18"/>
      <c r="F93" s="19"/>
      <c r="G93" s="2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4.25" customHeight="1" x14ac:dyDescent="0.3">
      <c r="A94" s="16"/>
      <c r="B94" s="11"/>
      <c r="C94" s="16"/>
      <c r="D94" s="17"/>
      <c r="E94" s="18"/>
      <c r="F94" s="19"/>
      <c r="G94" s="2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4.25" customHeight="1" x14ac:dyDescent="0.3">
      <c r="A95" s="16"/>
      <c r="B95" s="11"/>
      <c r="C95" s="16"/>
      <c r="D95" s="17"/>
      <c r="E95" s="18"/>
      <c r="F95" s="19"/>
      <c r="G95" s="2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4.25" customHeight="1" x14ac:dyDescent="0.3">
      <c r="A96" s="16"/>
      <c r="B96" s="11"/>
      <c r="C96" s="16"/>
      <c r="D96" s="17"/>
      <c r="E96" s="18"/>
      <c r="F96" s="19"/>
      <c r="G96" s="2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4.25" customHeight="1" x14ac:dyDescent="0.3">
      <c r="A97" s="16"/>
      <c r="B97" s="11"/>
      <c r="C97" s="16"/>
      <c r="D97" s="17"/>
      <c r="E97" s="18"/>
      <c r="F97" s="19"/>
      <c r="G97" s="2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4.25" customHeight="1" x14ac:dyDescent="0.3">
      <c r="A98" s="16"/>
      <c r="B98" s="11"/>
      <c r="C98" s="16"/>
      <c r="D98" s="17"/>
      <c r="E98" s="18"/>
      <c r="F98" s="19"/>
      <c r="G98" s="2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4.25" customHeight="1" x14ac:dyDescent="0.3">
      <c r="A99" s="16" t="s">
        <v>116</v>
      </c>
      <c r="B99" s="11"/>
      <c r="C99" s="16"/>
      <c r="D99" s="17"/>
      <c r="E99" s="18"/>
      <c r="F99" s="19"/>
      <c r="G99" s="2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4.25" customHeight="1" x14ac:dyDescent="0.3">
      <c r="A100" s="16"/>
      <c r="B100" s="16"/>
      <c r="C100" s="16"/>
      <c r="D100" s="17"/>
      <c r="E100" s="18"/>
      <c r="F100" s="19"/>
      <c r="G100" s="2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14.25" customHeight="1" x14ac:dyDescent="0.3">
      <c r="A101" s="16"/>
      <c r="B101" s="11"/>
      <c r="C101" s="16"/>
      <c r="D101" s="17"/>
      <c r="E101" s="18"/>
      <c r="F101" s="19"/>
      <c r="G101" s="2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14.25" customHeight="1" x14ac:dyDescent="0.3">
      <c r="A102" s="16"/>
      <c r="B102" s="11"/>
      <c r="C102" s="16"/>
      <c r="D102" s="17"/>
      <c r="E102" s="18"/>
      <c r="F102" s="19"/>
      <c r="G102" s="2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14.25" customHeight="1" x14ac:dyDescent="0.3">
      <c r="A103" s="16"/>
      <c r="B103" s="11"/>
      <c r="C103" s="16"/>
      <c r="D103" s="17"/>
      <c r="E103" s="18"/>
      <c r="F103" s="19"/>
      <c r="G103" s="2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14.25" customHeight="1" x14ac:dyDescent="0.3">
      <c r="A104" s="16"/>
      <c r="B104" s="11"/>
      <c r="C104" s="16"/>
      <c r="D104" s="17"/>
      <c r="E104" s="18"/>
      <c r="F104" s="19"/>
      <c r="G104" s="2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ht="14.25" customHeight="1" x14ac:dyDescent="0.3">
      <c r="A105" s="16"/>
      <c r="B105" s="11"/>
      <c r="C105" s="16"/>
      <c r="D105" s="17"/>
      <c r="E105" s="18"/>
      <c r="F105" s="19"/>
      <c r="G105" s="2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14.25" customHeight="1" x14ac:dyDescent="0.3">
      <c r="A106" s="16"/>
      <c r="B106" s="11"/>
      <c r="C106" s="16"/>
      <c r="D106" s="17"/>
      <c r="E106" s="18"/>
      <c r="F106" s="19"/>
      <c r="G106" s="20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14.25" customHeight="1" x14ac:dyDescent="0.3">
      <c r="A107" s="16"/>
      <c r="B107" s="11"/>
      <c r="C107" s="16"/>
      <c r="D107" s="17"/>
      <c r="E107" s="18"/>
      <c r="F107" s="19"/>
      <c r="G107" s="2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14.25" customHeight="1" x14ac:dyDescent="0.3">
      <c r="A108" s="16"/>
      <c r="B108" s="11"/>
      <c r="C108" s="16"/>
      <c r="D108" s="17"/>
      <c r="E108" s="18"/>
      <c r="F108" s="19"/>
      <c r="G108" s="20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14.25" customHeight="1" x14ac:dyDescent="0.3">
      <c r="A109" s="16"/>
      <c r="B109" s="11"/>
      <c r="C109" s="16"/>
      <c r="D109" s="17"/>
      <c r="E109" s="18"/>
      <c r="F109" s="19"/>
      <c r="G109" s="20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14.25" customHeight="1" x14ac:dyDescent="0.3">
      <c r="A110" s="16"/>
      <c r="B110" s="11"/>
      <c r="C110" s="16"/>
      <c r="D110" s="17"/>
      <c r="E110" s="18"/>
      <c r="F110" s="19"/>
      <c r="G110" s="20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14.25" customHeight="1" x14ac:dyDescent="0.3">
      <c r="A111" s="16"/>
      <c r="B111" s="11"/>
      <c r="C111" s="16"/>
      <c r="D111" s="17"/>
      <c r="E111" s="18"/>
      <c r="F111" s="19"/>
      <c r="G111" s="2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14.25" customHeight="1" x14ac:dyDescent="0.3">
      <c r="A112" s="16"/>
      <c r="B112" s="11"/>
      <c r="C112" s="16"/>
      <c r="D112" s="17"/>
      <c r="E112" s="18"/>
      <c r="F112" s="19"/>
      <c r="G112" s="20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14.25" customHeight="1" x14ac:dyDescent="0.3">
      <c r="A113" s="16"/>
      <c r="B113" s="11"/>
      <c r="C113" s="16"/>
      <c r="D113" s="17"/>
      <c r="E113" s="18"/>
      <c r="F113" s="19"/>
      <c r="G113" s="2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14.25" customHeight="1" x14ac:dyDescent="0.3">
      <c r="A114" s="16"/>
      <c r="B114" s="11"/>
      <c r="C114" s="16"/>
      <c r="D114" s="17"/>
      <c r="E114" s="18"/>
      <c r="F114" s="19"/>
      <c r="G114" s="20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14.25" customHeight="1" x14ac:dyDescent="0.3">
      <c r="A115" s="16"/>
      <c r="B115" s="11"/>
      <c r="C115" s="16"/>
      <c r="D115" s="17"/>
      <c r="E115" s="18"/>
      <c r="F115" s="19"/>
      <c r="G115" s="20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14.25" customHeight="1" x14ac:dyDescent="0.3">
      <c r="A116" s="16"/>
      <c r="B116" s="11"/>
      <c r="C116" s="16"/>
      <c r="D116" s="17"/>
      <c r="E116" s="18"/>
      <c r="F116" s="19"/>
      <c r="G116" s="20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14.25" customHeight="1" x14ac:dyDescent="0.3">
      <c r="A117" s="16"/>
      <c r="B117" s="11"/>
      <c r="C117" s="16"/>
      <c r="D117" s="17"/>
      <c r="E117" s="18"/>
      <c r="F117" s="19"/>
      <c r="G117" s="20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14.25" customHeight="1" x14ac:dyDescent="0.3">
      <c r="A118" s="16"/>
      <c r="B118" s="11"/>
      <c r="C118" s="16"/>
      <c r="D118" s="17"/>
      <c r="E118" s="18"/>
      <c r="F118" s="19"/>
      <c r="G118" s="20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14.25" customHeight="1" x14ac:dyDescent="0.3">
      <c r="A119" s="16"/>
      <c r="B119" s="11"/>
      <c r="C119" s="16"/>
      <c r="D119" s="17"/>
      <c r="E119" s="18"/>
      <c r="F119" s="19"/>
      <c r="G119" s="20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14.25" customHeight="1" x14ac:dyDescent="0.3">
      <c r="A120" s="16"/>
      <c r="B120" s="11"/>
      <c r="C120" s="16"/>
      <c r="D120" s="17"/>
      <c r="E120" s="18"/>
      <c r="F120" s="19"/>
      <c r="G120" s="20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ht="14.25" customHeight="1" x14ac:dyDescent="0.3">
      <c r="A121" s="16"/>
      <c r="B121" s="11"/>
      <c r="C121" s="16"/>
      <c r="D121" s="17"/>
      <c r="E121" s="18"/>
      <c r="F121" s="19"/>
      <c r="G121" s="20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 ht="14.25" customHeight="1" x14ac:dyDescent="0.3">
      <c r="A122" s="16"/>
      <c r="B122" s="11"/>
      <c r="C122" s="16"/>
      <c r="D122" s="17"/>
      <c r="E122" s="18"/>
      <c r="F122" s="19"/>
      <c r="G122" s="2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ht="14.25" customHeight="1" x14ac:dyDescent="0.3">
      <c r="A123" s="16"/>
      <c r="B123" s="11"/>
      <c r="C123" s="16"/>
      <c r="D123" s="17"/>
      <c r="E123" s="18"/>
      <c r="F123" s="19"/>
      <c r="G123" s="2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14.25" customHeight="1" x14ac:dyDescent="0.3">
      <c r="A124" s="16"/>
      <c r="B124" s="11"/>
      <c r="C124" s="16"/>
      <c r="D124" s="17"/>
      <c r="E124" s="18"/>
      <c r="F124" s="19"/>
      <c r="G124" s="2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14.25" customHeight="1" x14ac:dyDescent="0.3">
      <c r="A125" s="16"/>
      <c r="B125" s="11"/>
      <c r="C125" s="16"/>
      <c r="D125" s="17"/>
      <c r="E125" s="18"/>
      <c r="F125" s="19"/>
      <c r="G125" s="2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14.25" customHeight="1" x14ac:dyDescent="0.3">
      <c r="A126" s="16"/>
      <c r="B126" s="11"/>
      <c r="C126" s="16"/>
      <c r="D126" s="17"/>
      <c r="E126" s="18"/>
      <c r="F126" s="19"/>
      <c r="G126" s="2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14.25" customHeight="1" x14ac:dyDescent="0.3">
      <c r="A127" s="16"/>
      <c r="B127" s="11"/>
      <c r="C127" s="16"/>
      <c r="D127" s="17"/>
      <c r="E127" s="18"/>
      <c r="F127" s="19"/>
      <c r="G127" s="20"/>
      <c r="H127" s="11"/>
      <c r="I127" s="11"/>
      <c r="J127" s="11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4.25" customHeight="1" x14ac:dyDescent="0.3">
      <c r="A128" s="16"/>
      <c r="B128" s="11"/>
      <c r="C128" s="16"/>
      <c r="D128" s="17"/>
      <c r="E128" s="18"/>
      <c r="F128" s="19"/>
      <c r="G128" s="20"/>
      <c r="H128" s="11"/>
      <c r="I128" s="11"/>
      <c r="J128" s="11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4.25" customHeight="1" x14ac:dyDescent="0.3">
      <c r="A129" s="16"/>
      <c r="B129" s="11"/>
      <c r="C129" s="16"/>
      <c r="D129" s="17"/>
      <c r="E129" s="18"/>
      <c r="F129" s="19"/>
      <c r="G129" s="20"/>
      <c r="H129" s="11"/>
      <c r="I129" s="11"/>
      <c r="J129" s="11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4.25" customHeight="1" x14ac:dyDescent="0.3">
      <c r="A130" s="16"/>
      <c r="B130" s="11"/>
      <c r="C130" s="16"/>
      <c r="D130" s="17"/>
      <c r="E130" s="18"/>
      <c r="F130" s="19"/>
      <c r="G130" s="20"/>
      <c r="H130" s="11"/>
      <c r="I130" s="11"/>
      <c r="J130" s="11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4.25" customHeight="1" x14ac:dyDescent="0.3">
      <c r="A131" s="16"/>
      <c r="B131" s="11"/>
      <c r="C131" s="16"/>
      <c r="D131" s="17"/>
      <c r="E131" s="18"/>
      <c r="F131" s="19"/>
      <c r="G131" s="20"/>
      <c r="H131" s="11"/>
      <c r="I131" s="11"/>
      <c r="J131" s="11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4.25" customHeight="1" x14ac:dyDescent="0.3">
      <c r="A132" s="16"/>
      <c r="B132" s="11"/>
      <c r="C132" s="16"/>
      <c r="D132" s="17"/>
      <c r="E132" s="18"/>
      <c r="F132" s="19"/>
      <c r="G132" s="20"/>
      <c r="H132" s="11"/>
      <c r="I132" s="11"/>
      <c r="J132" s="11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4.25" customHeight="1" x14ac:dyDescent="0.3">
      <c r="A133" s="16"/>
      <c r="B133" s="11"/>
      <c r="C133" s="16"/>
      <c r="D133" s="17"/>
      <c r="E133" s="18"/>
      <c r="F133" s="19"/>
      <c r="G133" s="20"/>
      <c r="H133" s="11"/>
      <c r="I133" s="11"/>
      <c r="J133" s="11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4.25" customHeight="1" x14ac:dyDescent="0.3">
      <c r="A134" s="16"/>
      <c r="B134" s="11"/>
      <c r="C134" s="16"/>
      <c r="D134" s="17"/>
      <c r="E134" s="18"/>
      <c r="F134" s="19"/>
      <c r="G134" s="20"/>
      <c r="H134" s="11"/>
      <c r="I134" s="11"/>
      <c r="J134" s="11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4.25" customHeight="1" x14ac:dyDescent="0.3">
      <c r="A135" s="16"/>
      <c r="B135" s="11"/>
      <c r="C135" s="16"/>
      <c r="D135" s="17"/>
      <c r="E135" s="18"/>
      <c r="F135" s="19"/>
      <c r="G135" s="20"/>
      <c r="H135" s="11"/>
      <c r="I135" s="11"/>
      <c r="J135" s="11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4.25" customHeight="1" x14ac:dyDescent="0.3">
      <c r="A136" s="16"/>
      <c r="B136" s="11"/>
      <c r="C136" s="16"/>
      <c r="D136" s="17"/>
      <c r="E136" s="18"/>
      <c r="F136" s="19"/>
      <c r="G136" s="20"/>
      <c r="H136" s="11"/>
      <c r="I136" s="11"/>
      <c r="J136" s="11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4.25" customHeight="1" x14ac:dyDescent="0.3">
      <c r="A137" s="16"/>
      <c r="B137" s="11"/>
      <c r="C137" s="16"/>
      <c r="D137" s="17"/>
      <c r="E137" s="18"/>
      <c r="F137" s="19"/>
      <c r="G137" s="20"/>
      <c r="H137" s="11"/>
      <c r="I137" s="11"/>
      <c r="J137" s="11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4.25" customHeight="1" x14ac:dyDescent="0.3">
      <c r="A138" s="16"/>
      <c r="B138" s="11"/>
      <c r="C138" s="16"/>
      <c r="D138" s="17"/>
      <c r="E138" s="18"/>
      <c r="F138" s="19"/>
      <c r="G138" s="20"/>
      <c r="H138" s="11"/>
      <c r="I138" s="11"/>
      <c r="J138" s="11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4.25" customHeight="1" x14ac:dyDescent="0.3">
      <c r="A139" s="16"/>
      <c r="B139" s="11"/>
      <c r="C139" s="16"/>
      <c r="D139" s="17"/>
      <c r="E139" s="18"/>
      <c r="F139" s="19"/>
      <c r="G139" s="20"/>
      <c r="H139" s="11"/>
      <c r="I139" s="11"/>
      <c r="J139" s="11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4.25" customHeight="1" x14ac:dyDescent="0.3">
      <c r="A140" s="16"/>
      <c r="B140" s="11"/>
      <c r="C140" s="16"/>
      <c r="D140" s="17"/>
      <c r="E140" s="18"/>
      <c r="F140" s="19"/>
      <c r="G140" s="20"/>
      <c r="H140" s="11"/>
      <c r="I140" s="11"/>
      <c r="J140" s="11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4.25" customHeight="1" x14ac:dyDescent="0.3">
      <c r="A141" s="16"/>
      <c r="B141" s="11"/>
      <c r="C141" s="16"/>
      <c r="D141" s="17"/>
      <c r="E141" s="18"/>
      <c r="F141" s="19"/>
      <c r="G141" s="20"/>
      <c r="H141" s="11"/>
      <c r="I141" s="11"/>
      <c r="J141" s="11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4.25" customHeight="1" x14ac:dyDescent="0.3">
      <c r="A142" s="16"/>
      <c r="B142" s="11"/>
      <c r="C142" s="16"/>
      <c r="D142" s="17"/>
      <c r="E142" s="18"/>
      <c r="F142" s="19"/>
      <c r="G142" s="20"/>
      <c r="H142" s="11"/>
      <c r="I142" s="11"/>
      <c r="J142" s="11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4.25" customHeight="1" x14ac:dyDescent="0.3">
      <c r="A143" s="16"/>
      <c r="B143" s="11"/>
      <c r="C143" s="16"/>
      <c r="D143" s="17"/>
      <c r="E143" s="18"/>
      <c r="F143" s="19"/>
      <c r="G143" s="20"/>
      <c r="H143" s="11"/>
      <c r="I143" s="11"/>
      <c r="J143" s="11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4.25" customHeight="1" x14ac:dyDescent="0.3">
      <c r="A144" s="16"/>
      <c r="B144" s="11"/>
      <c r="C144" s="16"/>
      <c r="D144" s="17"/>
      <c r="E144" s="18"/>
      <c r="F144" s="19"/>
      <c r="G144" s="20"/>
      <c r="H144" s="11"/>
      <c r="I144" s="11"/>
      <c r="J144" s="11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4.25" customHeight="1" x14ac:dyDescent="0.3">
      <c r="A145" s="16"/>
      <c r="B145" s="11"/>
      <c r="C145" s="16"/>
      <c r="D145" s="17"/>
      <c r="E145" s="18"/>
      <c r="F145" s="19"/>
      <c r="G145" s="20"/>
      <c r="H145" s="11"/>
      <c r="I145" s="11"/>
      <c r="J145" s="11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4.25" customHeight="1" x14ac:dyDescent="0.3">
      <c r="A146" s="16"/>
      <c r="B146" s="11"/>
      <c r="C146" s="16"/>
      <c r="D146" s="17"/>
      <c r="E146" s="18"/>
      <c r="F146" s="19"/>
      <c r="G146" s="20"/>
      <c r="H146" s="11"/>
      <c r="I146" s="11"/>
      <c r="J146" s="11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4.25" customHeight="1" x14ac:dyDescent="0.3">
      <c r="A147" s="16"/>
      <c r="B147" s="11"/>
      <c r="C147" s="16"/>
      <c r="D147" s="17"/>
      <c r="E147" s="18"/>
      <c r="F147" s="19"/>
      <c r="G147" s="20"/>
      <c r="H147" s="11"/>
      <c r="I147" s="11"/>
      <c r="J147" s="11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4.25" customHeight="1" x14ac:dyDescent="0.3">
      <c r="A148" s="16"/>
      <c r="B148" s="11"/>
      <c r="C148" s="16"/>
      <c r="D148" s="17"/>
      <c r="E148" s="18"/>
      <c r="F148" s="19"/>
      <c r="G148" s="20"/>
      <c r="H148" s="11"/>
      <c r="I148" s="11"/>
      <c r="J148" s="11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4.25" customHeight="1" x14ac:dyDescent="0.3">
      <c r="A149" s="16"/>
      <c r="B149" s="11"/>
      <c r="C149" s="16"/>
      <c r="D149" s="17"/>
      <c r="E149" s="18"/>
      <c r="F149" s="19"/>
      <c r="G149" s="20"/>
      <c r="H149" s="11"/>
      <c r="I149" s="11"/>
      <c r="J149" s="11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4.25" customHeight="1" x14ac:dyDescent="0.3">
      <c r="A150" s="16"/>
      <c r="B150" s="11"/>
      <c r="C150" s="16"/>
      <c r="D150" s="17"/>
      <c r="E150" s="18"/>
      <c r="F150" s="19"/>
      <c r="G150" s="20"/>
      <c r="H150" s="11"/>
      <c r="I150" s="11"/>
      <c r="J150" s="11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4.25" customHeight="1" x14ac:dyDescent="0.3">
      <c r="A151" s="16"/>
      <c r="B151" s="11"/>
      <c r="C151" s="16"/>
      <c r="D151" s="17"/>
      <c r="E151" s="18"/>
      <c r="F151" s="19"/>
      <c r="G151" s="20"/>
      <c r="H151" s="11"/>
      <c r="I151" s="11"/>
      <c r="J151" s="11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4.25" customHeight="1" x14ac:dyDescent="0.3">
      <c r="A152" s="16"/>
      <c r="B152" s="11"/>
      <c r="C152" s="16"/>
      <c r="D152" s="17"/>
      <c r="E152" s="18"/>
      <c r="F152" s="19"/>
      <c r="G152" s="20"/>
      <c r="H152" s="11"/>
      <c r="I152" s="11"/>
      <c r="J152" s="11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4.25" customHeight="1" x14ac:dyDescent="0.3">
      <c r="A153" s="16"/>
      <c r="B153" s="11"/>
      <c r="C153" s="16"/>
      <c r="D153" s="17"/>
      <c r="E153" s="18"/>
      <c r="F153" s="19"/>
      <c r="G153" s="20"/>
      <c r="H153" s="11"/>
      <c r="I153" s="11"/>
      <c r="J153" s="11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4.25" customHeight="1" x14ac:dyDescent="0.3">
      <c r="A154" s="16"/>
      <c r="B154" s="11"/>
      <c r="C154" s="16"/>
      <c r="D154" s="17"/>
      <c r="E154" s="18"/>
      <c r="F154" s="19"/>
      <c r="G154" s="20"/>
      <c r="H154" s="11"/>
      <c r="I154" s="11"/>
      <c r="J154" s="11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4.25" customHeight="1" x14ac:dyDescent="0.3">
      <c r="A155" s="16"/>
      <c r="B155" s="11"/>
      <c r="C155" s="16"/>
      <c r="D155" s="17"/>
      <c r="E155" s="18"/>
      <c r="F155" s="19"/>
      <c r="G155" s="20"/>
      <c r="H155" s="11"/>
      <c r="I155" s="11"/>
      <c r="J155" s="11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4.25" customHeight="1" x14ac:dyDescent="0.3">
      <c r="A156" s="16"/>
      <c r="B156" s="11"/>
      <c r="C156" s="16"/>
      <c r="D156" s="17"/>
      <c r="E156" s="18"/>
      <c r="F156" s="19"/>
      <c r="G156" s="20"/>
      <c r="H156" s="11"/>
      <c r="I156" s="11"/>
      <c r="J156" s="11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4.25" customHeight="1" x14ac:dyDescent="0.3">
      <c r="A157" s="16"/>
      <c r="B157" s="11"/>
      <c r="C157" s="16"/>
      <c r="D157" s="17"/>
      <c r="E157" s="18"/>
      <c r="F157" s="19"/>
      <c r="G157" s="20"/>
      <c r="H157" s="11"/>
      <c r="I157" s="11"/>
      <c r="J157" s="11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4.25" customHeight="1" x14ac:dyDescent="0.3">
      <c r="A158" s="16"/>
      <c r="B158" s="11"/>
      <c r="C158" s="16"/>
      <c r="D158" s="17"/>
      <c r="E158" s="18"/>
      <c r="F158" s="19"/>
      <c r="G158" s="20"/>
      <c r="H158" s="11"/>
      <c r="I158" s="11"/>
      <c r="J158" s="11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4.25" customHeight="1" x14ac:dyDescent="0.3">
      <c r="A159" s="16"/>
      <c r="B159" s="11"/>
      <c r="C159" s="16"/>
      <c r="D159" s="17"/>
      <c r="E159" s="18"/>
      <c r="F159" s="19"/>
      <c r="G159" s="20"/>
      <c r="H159" s="11"/>
      <c r="I159" s="11"/>
      <c r="J159" s="11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4.25" customHeight="1" x14ac:dyDescent="0.3">
      <c r="A160" s="16"/>
      <c r="B160" s="11"/>
      <c r="C160" s="16"/>
      <c r="D160" s="17"/>
      <c r="E160" s="18"/>
      <c r="F160" s="19"/>
      <c r="G160" s="20"/>
      <c r="H160" s="11"/>
      <c r="I160" s="11"/>
      <c r="J160" s="11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4.25" customHeight="1" x14ac:dyDescent="0.3">
      <c r="A161" s="16"/>
      <c r="B161" s="11"/>
      <c r="C161" s="16"/>
      <c r="D161" s="17"/>
      <c r="E161" s="18"/>
      <c r="F161" s="19"/>
      <c r="G161" s="20"/>
      <c r="H161" s="11"/>
      <c r="I161" s="11"/>
      <c r="J161" s="11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4.25" customHeight="1" x14ac:dyDescent="0.3">
      <c r="A162" s="16"/>
      <c r="B162" s="11"/>
      <c r="C162" s="16"/>
      <c r="D162" s="17"/>
      <c r="E162" s="18"/>
      <c r="F162" s="19"/>
      <c r="G162" s="20"/>
      <c r="H162" s="11"/>
      <c r="I162" s="11"/>
      <c r="J162" s="11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4.25" customHeight="1" x14ac:dyDescent="0.3">
      <c r="A163" s="16"/>
      <c r="B163" s="11"/>
      <c r="C163" s="16"/>
      <c r="D163" s="17"/>
      <c r="E163" s="18"/>
      <c r="F163" s="19"/>
      <c r="G163" s="20"/>
      <c r="H163" s="11"/>
      <c r="I163" s="11"/>
      <c r="J163" s="11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4.25" customHeight="1" x14ac:dyDescent="0.3">
      <c r="A164" s="16"/>
      <c r="B164" s="11"/>
      <c r="C164" s="16"/>
      <c r="D164" s="17"/>
      <c r="E164" s="18"/>
      <c r="F164" s="19"/>
      <c r="G164" s="20"/>
      <c r="H164" s="11"/>
      <c r="I164" s="11"/>
      <c r="J164" s="11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4.25" customHeight="1" x14ac:dyDescent="0.3">
      <c r="A165" s="16"/>
      <c r="B165" s="11"/>
      <c r="C165" s="16"/>
      <c r="D165" s="17"/>
      <c r="E165" s="18"/>
      <c r="F165" s="19"/>
      <c r="G165" s="20"/>
      <c r="H165" s="11"/>
      <c r="I165" s="11"/>
      <c r="J165" s="11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4.25" customHeight="1" x14ac:dyDescent="0.3">
      <c r="A166" s="16"/>
      <c r="B166" s="11"/>
      <c r="C166" s="16"/>
      <c r="D166" s="17"/>
      <c r="E166" s="18"/>
      <c r="F166" s="19"/>
      <c r="G166" s="20"/>
      <c r="H166" s="11"/>
      <c r="I166" s="11"/>
      <c r="J166" s="11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4.25" customHeight="1" x14ac:dyDescent="0.3">
      <c r="A167" s="16"/>
      <c r="B167" s="11"/>
      <c r="C167" s="16"/>
      <c r="D167" s="17"/>
      <c r="E167" s="18"/>
      <c r="F167" s="19"/>
      <c r="G167" s="20"/>
      <c r="H167" s="11"/>
      <c r="I167" s="11"/>
      <c r="J167" s="11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4.25" customHeight="1" x14ac:dyDescent="0.3">
      <c r="A168" s="16"/>
      <c r="B168" s="11"/>
      <c r="C168" s="16"/>
      <c r="D168" s="17"/>
      <c r="E168" s="18"/>
      <c r="F168" s="19"/>
      <c r="G168" s="20"/>
      <c r="H168" s="11"/>
      <c r="I168" s="11"/>
      <c r="J168" s="11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4.25" customHeight="1" x14ac:dyDescent="0.3">
      <c r="A169" s="16"/>
      <c r="B169" s="11"/>
      <c r="C169" s="16"/>
      <c r="D169" s="17"/>
      <c r="E169" s="18"/>
      <c r="F169" s="19"/>
      <c r="G169" s="20"/>
      <c r="H169" s="11"/>
      <c r="I169" s="11"/>
      <c r="J169" s="11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4.25" customHeight="1" x14ac:dyDescent="0.3">
      <c r="A170" s="16"/>
      <c r="B170" s="11"/>
      <c r="C170" s="16"/>
      <c r="D170" s="17"/>
      <c r="E170" s="18"/>
      <c r="F170" s="19"/>
      <c r="G170" s="20"/>
      <c r="H170" s="11"/>
      <c r="I170" s="11"/>
      <c r="J170" s="11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4.25" customHeight="1" x14ac:dyDescent="0.3">
      <c r="A171" s="16"/>
      <c r="B171" s="11"/>
      <c r="C171" s="16"/>
      <c r="D171" s="17"/>
      <c r="E171" s="18"/>
      <c r="F171" s="19"/>
      <c r="G171" s="20"/>
      <c r="H171" s="11"/>
      <c r="I171" s="11"/>
      <c r="J171" s="11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4.25" customHeight="1" x14ac:dyDescent="0.3">
      <c r="A172" s="16"/>
      <c r="B172" s="11"/>
      <c r="C172" s="16"/>
      <c r="D172" s="17"/>
      <c r="E172" s="18"/>
      <c r="F172" s="19"/>
      <c r="G172" s="20"/>
      <c r="H172" s="11"/>
      <c r="I172" s="11"/>
      <c r="J172" s="11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4.25" customHeight="1" x14ac:dyDescent="0.3">
      <c r="A173" s="16"/>
      <c r="B173" s="11"/>
      <c r="C173" s="16"/>
      <c r="D173" s="17"/>
      <c r="E173" s="18"/>
      <c r="F173" s="19"/>
      <c r="G173" s="20"/>
      <c r="H173" s="11"/>
      <c r="I173" s="11"/>
      <c r="J173" s="11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4.25" customHeight="1" x14ac:dyDescent="0.3">
      <c r="A174" s="16"/>
      <c r="B174" s="11"/>
      <c r="C174" s="16"/>
      <c r="D174" s="17"/>
      <c r="E174" s="18"/>
      <c r="F174" s="19"/>
      <c r="G174" s="20"/>
      <c r="H174" s="11"/>
      <c r="I174" s="11"/>
      <c r="J174" s="11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4.25" customHeight="1" x14ac:dyDescent="0.3">
      <c r="A175" s="16"/>
      <c r="B175" s="11"/>
      <c r="C175" s="16"/>
      <c r="D175" s="17"/>
      <c r="E175" s="18"/>
      <c r="F175" s="19"/>
      <c r="G175" s="20"/>
      <c r="H175" s="11"/>
      <c r="I175" s="11"/>
      <c r="J175" s="11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4.25" customHeight="1" x14ac:dyDescent="0.3">
      <c r="A176" s="16"/>
      <c r="B176" s="11"/>
      <c r="C176" s="16"/>
      <c r="D176" s="17"/>
      <c r="E176" s="18"/>
      <c r="F176" s="19"/>
      <c r="G176" s="20"/>
      <c r="H176" s="11"/>
      <c r="I176" s="11"/>
      <c r="J176" s="11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4.25" customHeight="1" x14ac:dyDescent="0.3">
      <c r="A177" s="16"/>
      <c r="B177" s="11"/>
      <c r="C177" s="16"/>
      <c r="D177" s="17"/>
      <c r="E177" s="18"/>
      <c r="F177" s="19"/>
      <c r="G177" s="20"/>
      <c r="H177" s="11"/>
      <c r="I177" s="11"/>
      <c r="J177" s="11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4.25" customHeight="1" x14ac:dyDescent="0.3">
      <c r="A178" s="16"/>
      <c r="B178" s="11"/>
      <c r="C178" s="16"/>
      <c r="D178" s="17"/>
      <c r="E178" s="18"/>
      <c r="F178" s="19"/>
      <c r="G178" s="20"/>
      <c r="H178" s="11"/>
      <c r="I178" s="11"/>
      <c r="J178" s="11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4.25" customHeight="1" x14ac:dyDescent="0.3">
      <c r="A179" s="16"/>
      <c r="B179" s="11"/>
      <c r="C179" s="16"/>
      <c r="D179" s="17"/>
      <c r="E179" s="18"/>
      <c r="F179" s="19"/>
      <c r="G179" s="20"/>
      <c r="H179" s="11"/>
      <c r="I179" s="11"/>
      <c r="J179" s="11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4.25" customHeight="1" x14ac:dyDescent="0.3">
      <c r="A180" s="16"/>
      <c r="B180" s="11"/>
      <c r="C180" s="16"/>
      <c r="D180" s="17"/>
      <c r="E180" s="18"/>
      <c r="F180" s="19"/>
      <c r="G180" s="20"/>
      <c r="H180" s="11"/>
      <c r="I180" s="11"/>
      <c r="J180" s="11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4.25" customHeight="1" x14ac:dyDescent="0.3">
      <c r="A181" s="16"/>
      <c r="B181" s="11"/>
      <c r="C181" s="16"/>
      <c r="D181" s="17"/>
      <c r="E181" s="18"/>
      <c r="F181" s="19"/>
      <c r="G181" s="20"/>
      <c r="H181" s="11"/>
      <c r="I181" s="11"/>
      <c r="J181" s="11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4.25" customHeight="1" x14ac:dyDescent="0.3">
      <c r="A182" s="16"/>
      <c r="B182" s="11"/>
      <c r="C182" s="16"/>
      <c r="D182" s="17"/>
      <c r="E182" s="18"/>
      <c r="F182" s="19"/>
      <c r="G182" s="20"/>
      <c r="H182" s="11"/>
      <c r="I182" s="11"/>
      <c r="J182" s="11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4.25" customHeight="1" x14ac:dyDescent="0.3">
      <c r="A183" s="16"/>
      <c r="B183" s="11"/>
      <c r="C183" s="16"/>
      <c r="D183" s="17"/>
      <c r="E183" s="18"/>
      <c r="F183" s="19"/>
      <c r="G183" s="20"/>
      <c r="H183" s="11"/>
      <c r="I183" s="11"/>
      <c r="J183" s="11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4.25" customHeight="1" x14ac:dyDescent="0.3">
      <c r="A184" s="16"/>
      <c r="B184" s="11"/>
      <c r="C184" s="16"/>
      <c r="D184" s="17"/>
      <c r="E184" s="18"/>
      <c r="F184" s="19"/>
      <c r="G184" s="20"/>
      <c r="H184" s="11"/>
      <c r="I184" s="11"/>
      <c r="J184" s="11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4.25" customHeight="1" x14ac:dyDescent="0.3">
      <c r="A185" s="16"/>
      <c r="B185" s="11"/>
      <c r="C185" s="16"/>
      <c r="D185" s="17"/>
      <c r="E185" s="18"/>
      <c r="F185" s="19"/>
      <c r="G185" s="20"/>
      <c r="H185" s="11"/>
      <c r="I185" s="11"/>
      <c r="J185" s="11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4.25" customHeight="1" x14ac:dyDescent="0.3">
      <c r="A186" s="16"/>
      <c r="B186" s="11"/>
      <c r="C186" s="16"/>
      <c r="D186" s="17"/>
      <c r="E186" s="18"/>
      <c r="F186" s="19"/>
      <c r="G186" s="20"/>
      <c r="H186" s="11"/>
      <c r="I186" s="11"/>
      <c r="J186" s="11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4.25" customHeight="1" x14ac:dyDescent="0.3">
      <c r="A187" s="16"/>
      <c r="B187" s="11"/>
      <c r="C187" s="16"/>
      <c r="D187" s="17"/>
      <c r="E187" s="18"/>
      <c r="F187" s="19"/>
      <c r="G187" s="20"/>
      <c r="H187" s="11"/>
      <c r="I187" s="11"/>
      <c r="J187" s="11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4.25" customHeight="1" x14ac:dyDescent="0.3">
      <c r="A188" s="16"/>
      <c r="B188" s="11"/>
      <c r="C188" s="16"/>
      <c r="D188" s="17"/>
      <c r="E188" s="18"/>
      <c r="F188" s="19"/>
      <c r="G188" s="20"/>
      <c r="H188" s="11"/>
      <c r="I188" s="11"/>
      <c r="J188" s="11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4.25" customHeight="1" x14ac:dyDescent="0.3">
      <c r="A189" s="16"/>
      <c r="B189" s="11"/>
      <c r="C189" s="16"/>
      <c r="D189" s="17"/>
      <c r="E189" s="18"/>
      <c r="F189" s="19"/>
      <c r="G189" s="20"/>
      <c r="H189" s="11"/>
      <c r="I189" s="11"/>
      <c r="J189" s="11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4.25" customHeight="1" x14ac:dyDescent="0.3">
      <c r="A190" s="16"/>
      <c r="B190" s="11"/>
      <c r="C190" s="16"/>
      <c r="D190" s="17"/>
      <c r="E190" s="18"/>
      <c r="F190" s="19"/>
      <c r="G190" s="20"/>
      <c r="H190" s="11"/>
      <c r="I190" s="11"/>
      <c r="J190" s="11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4.25" customHeight="1" x14ac:dyDescent="0.3">
      <c r="A191" s="16"/>
      <c r="B191" s="11"/>
      <c r="C191" s="16"/>
      <c r="D191" s="17"/>
      <c r="E191" s="18"/>
      <c r="F191" s="19"/>
      <c r="G191" s="20"/>
      <c r="H191" s="11"/>
      <c r="I191" s="11"/>
      <c r="J191" s="11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4.25" customHeight="1" x14ac:dyDescent="0.3">
      <c r="A192" s="16"/>
      <c r="B192" s="11"/>
      <c r="C192" s="16"/>
      <c r="D192" s="17"/>
      <c r="E192" s="18"/>
      <c r="F192" s="19"/>
      <c r="G192" s="20"/>
      <c r="H192" s="11"/>
      <c r="I192" s="11"/>
      <c r="J192" s="11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4.25" customHeight="1" x14ac:dyDescent="0.3">
      <c r="A193" s="16"/>
      <c r="B193" s="11"/>
      <c r="C193" s="16"/>
      <c r="D193" s="17"/>
      <c r="E193" s="18"/>
      <c r="F193" s="19"/>
      <c r="G193" s="20"/>
      <c r="H193" s="11"/>
      <c r="I193" s="11"/>
      <c r="J193" s="11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4.25" customHeight="1" x14ac:dyDescent="0.3">
      <c r="A194" s="16"/>
      <c r="B194" s="11"/>
      <c r="C194" s="16"/>
      <c r="D194" s="17"/>
      <c r="E194" s="18"/>
      <c r="F194" s="19"/>
      <c r="G194" s="20"/>
      <c r="H194" s="11"/>
      <c r="I194" s="11"/>
      <c r="J194" s="11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4.25" customHeight="1" x14ac:dyDescent="0.3">
      <c r="A195" s="16"/>
      <c r="B195" s="11"/>
      <c r="C195" s="16"/>
      <c r="D195" s="17"/>
      <c r="E195" s="18"/>
      <c r="F195" s="19"/>
      <c r="G195" s="20"/>
      <c r="H195" s="11"/>
      <c r="I195" s="11"/>
      <c r="J195" s="11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4.25" customHeight="1" x14ac:dyDescent="0.3">
      <c r="A196" s="16"/>
      <c r="B196" s="11"/>
      <c r="C196" s="16"/>
      <c r="D196" s="17"/>
      <c r="E196" s="18"/>
      <c r="F196" s="19"/>
      <c r="G196" s="20"/>
      <c r="H196" s="11"/>
      <c r="I196" s="11"/>
      <c r="J196" s="11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4.25" customHeight="1" x14ac:dyDescent="0.3">
      <c r="A197" s="16"/>
      <c r="B197" s="11"/>
      <c r="C197" s="16"/>
      <c r="D197" s="17"/>
      <c r="E197" s="18"/>
      <c r="F197" s="19"/>
      <c r="G197" s="20"/>
      <c r="H197" s="11"/>
      <c r="I197" s="11"/>
      <c r="J197" s="11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4.25" customHeight="1" x14ac:dyDescent="0.3">
      <c r="A198" s="16"/>
      <c r="B198" s="11"/>
      <c r="C198" s="16"/>
      <c r="D198" s="17"/>
      <c r="E198" s="18"/>
      <c r="F198" s="19"/>
      <c r="G198" s="20"/>
      <c r="H198" s="11"/>
      <c r="I198" s="11"/>
      <c r="J198" s="11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4.25" customHeight="1" x14ac:dyDescent="0.3">
      <c r="A199" s="16"/>
      <c r="B199" s="11"/>
      <c r="C199" s="16"/>
      <c r="D199" s="17"/>
      <c r="E199" s="18"/>
      <c r="F199" s="19"/>
      <c r="G199" s="20"/>
      <c r="H199" s="11"/>
      <c r="I199" s="11"/>
      <c r="J199" s="11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4.25" customHeight="1" x14ac:dyDescent="0.3">
      <c r="A200" s="16"/>
      <c r="B200" s="11"/>
      <c r="C200" s="16"/>
      <c r="D200" s="17"/>
      <c r="E200" s="18"/>
      <c r="F200" s="19"/>
      <c r="G200" s="20"/>
      <c r="H200" s="11"/>
      <c r="I200" s="11"/>
      <c r="J200" s="11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4.25" customHeight="1" x14ac:dyDescent="0.3">
      <c r="A201" s="16"/>
      <c r="B201" s="11"/>
      <c r="C201" s="16"/>
      <c r="D201" s="17"/>
      <c r="E201" s="18"/>
      <c r="F201" s="19"/>
      <c r="G201" s="20"/>
      <c r="H201" s="11"/>
      <c r="I201" s="11"/>
      <c r="J201" s="11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4.25" customHeight="1" x14ac:dyDescent="0.3">
      <c r="A202" s="16"/>
      <c r="B202" s="11"/>
      <c r="C202" s="16"/>
      <c r="D202" s="17"/>
      <c r="E202" s="18"/>
      <c r="F202" s="19"/>
      <c r="G202" s="20"/>
      <c r="H202" s="11"/>
      <c r="I202" s="11"/>
      <c r="J202" s="11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4.25" customHeight="1" x14ac:dyDescent="0.3">
      <c r="A203" s="16"/>
      <c r="B203" s="11"/>
      <c r="C203" s="16"/>
      <c r="D203" s="17"/>
      <c r="E203" s="18"/>
      <c r="F203" s="19"/>
      <c r="G203" s="20"/>
      <c r="H203" s="11"/>
      <c r="I203" s="11"/>
      <c r="J203" s="11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4.25" customHeight="1" x14ac:dyDescent="0.3">
      <c r="A204" s="16"/>
      <c r="B204" s="11"/>
      <c r="C204" s="16"/>
      <c r="D204" s="17"/>
      <c r="E204" s="18"/>
      <c r="F204" s="19"/>
      <c r="G204" s="20"/>
      <c r="H204" s="11"/>
      <c r="I204" s="11"/>
      <c r="J204" s="11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4.25" customHeight="1" x14ac:dyDescent="0.3">
      <c r="A205" s="16"/>
      <c r="B205" s="11"/>
      <c r="C205" s="16"/>
      <c r="D205" s="17"/>
      <c r="E205" s="18"/>
      <c r="F205" s="19"/>
      <c r="G205" s="20"/>
      <c r="H205" s="11"/>
      <c r="I205" s="11"/>
      <c r="J205" s="11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4.25" customHeight="1" x14ac:dyDescent="0.3">
      <c r="A206" s="16"/>
      <c r="B206" s="11"/>
      <c r="C206" s="16"/>
      <c r="D206" s="17"/>
      <c r="E206" s="18"/>
      <c r="F206" s="19"/>
      <c r="G206" s="20"/>
      <c r="H206" s="11"/>
      <c r="I206" s="11"/>
      <c r="J206" s="11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4.25" customHeight="1" x14ac:dyDescent="0.3">
      <c r="A207" s="16"/>
      <c r="B207" s="11"/>
      <c r="C207" s="16"/>
      <c r="D207" s="17"/>
      <c r="E207" s="18"/>
      <c r="F207" s="19"/>
      <c r="G207" s="20"/>
      <c r="H207" s="11"/>
      <c r="I207" s="11"/>
      <c r="J207" s="11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4.25" customHeight="1" x14ac:dyDescent="0.3">
      <c r="A208" s="16"/>
      <c r="B208" s="11"/>
      <c r="C208" s="16"/>
      <c r="D208" s="17"/>
      <c r="E208" s="18"/>
      <c r="F208" s="19"/>
      <c r="G208" s="20"/>
      <c r="H208" s="11"/>
      <c r="I208" s="11"/>
      <c r="J208" s="11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4.25" customHeight="1" x14ac:dyDescent="0.3">
      <c r="A209" s="16"/>
      <c r="B209" s="11"/>
      <c r="C209" s="16"/>
      <c r="D209" s="17"/>
      <c r="E209" s="18"/>
      <c r="F209" s="19"/>
      <c r="G209" s="20"/>
      <c r="H209" s="11"/>
      <c r="I209" s="11"/>
      <c r="J209" s="11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4.25" customHeight="1" x14ac:dyDescent="0.3">
      <c r="A210" s="16"/>
      <c r="B210" s="11"/>
      <c r="C210" s="16"/>
      <c r="D210" s="17"/>
      <c r="E210" s="18"/>
      <c r="F210" s="19"/>
      <c r="G210" s="20"/>
      <c r="H210" s="11"/>
      <c r="I210" s="11"/>
      <c r="J210" s="11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4.25" customHeight="1" x14ac:dyDescent="0.3">
      <c r="A211" s="16"/>
      <c r="B211" s="11"/>
      <c r="C211" s="16"/>
      <c r="D211" s="17"/>
      <c r="E211" s="18"/>
      <c r="F211" s="19"/>
      <c r="G211" s="20"/>
      <c r="H211" s="11"/>
      <c r="I211" s="11"/>
      <c r="J211" s="11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4.25" customHeight="1" x14ac:dyDescent="0.3">
      <c r="A212" s="16"/>
      <c r="B212" s="11"/>
      <c r="C212" s="16"/>
      <c r="D212" s="17"/>
      <c r="E212" s="18"/>
      <c r="F212" s="19"/>
      <c r="G212" s="20"/>
      <c r="H212" s="11"/>
      <c r="I212" s="11"/>
      <c r="J212" s="11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4.25" customHeight="1" x14ac:dyDescent="0.3">
      <c r="A213" s="16"/>
      <c r="B213" s="11"/>
      <c r="C213" s="16"/>
      <c r="D213" s="17"/>
      <c r="E213" s="18"/>
      <c r="F213" s="19"/>
      <c r="G213" s="20"/>
      <c r="H213" s="11"/>
      <c r="I213" s="11"/>
      <c r="J213" s="11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4.25" customHeight="1" x14ac:dyDescent="0.3">
      <c r="A214" s="16"/>
      <c r="B214" s="11"/>
      <c r="C214" s="16"/>
      <c r="D214" s="17"/>
      <c r="E214" s="18"/>
      <c r="F214" s="19"/>
      <c r="G214" s="20"/>
      <c r="H214" s="11"/>
      <c r="I214" s="11"/>
      <c r="J214" s="11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4.25" customHeight="1" x14ac:dyDescent="0.3">
      <c r="A215" s="16"/>
      <c r="B215" s="11"/>
      <c r="C215" s="16"/>
      <c r="D215" s="17"/>
      <c r="E215" s="18"/>
      <c r="F215" s="19"/>
      <c r="G215" s="20"/>
      <c r="H215" s="11"/>
      <c r="I215" s="11"/>
      <c r="J215" s="11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4.25" customHeight="1" x14ac:dyDescent="0.3">
      <c r="A216" s="16"/>
      <c r="B216" s="11"/>
      <c r="C216" s="16"/>
      <c r="D216" s="17"/>
      <c r="E216" s="18"/>
      <c r="F216" s="19"/>
      <c r="G216" s="20"/>
      <c r="H216" s="11"/>
      <c r="I216" s="11"/>
      <c r="J216" s="11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4.25" customHeight="1" x14ac:dyDescent="0.3">
      <c r="A217" s="16"/>
      <c r="B217" s="11"/>
      <c r="C217" s="16"/>
      <c r="D217" s="17"/>
      <c r="E217" s="18"/>
      <c r="F217" s="19"/>
      <c r="G217" s="20"/>
      <c r="H217" s="11"/>
      <c r="I217" s="11"/>
      <c r="J217" s="11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4.25" customHeight="1" x14ac:dyDescent="0.3">
      <c r="A218" s="16"/>
      <c r="B218" s="11"/>
      <c r="C218" s="16"/>
      <c r="D218" s="17"/>
      <c r="E218" s="18"/>
      <c r="F218" s="19"/>
      <c r="G218" s="20"/>
      <c r="H218" s="11"/>
      <c r="I218" s="11"/>
      <c r="J218" s="11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4.25" customHeight="1" x14ac:dyDescent="0.3">
      <c r="A219" s="16"/>
      <c r="B219" s="11"/>
      <c r="C219" s="16"/>
      <c r="D219" s="17"/>
      <c r="E219" s="18"/>
      <c r="F219" s="19"/>
      <c r="G219" s="20"/>
      <c r="H219" s="11"/>
      <c r="I219" s="11"/>
      <c r="J219" s="11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4.25" customHeight="1" x14ac:dyDescent="0.3">
      <c r="A220" s="16"/>
      <c r="B220" s="11"/>
      <c r="C220" s="16"/>
      <c r="D220" s="17"/>
      <c r="E220" s="18"/>
      <c r="F220" s="19"/>
      <c r="G220" s="20"/>
      <c r="H220" s="11"/>
      <c r="I220" s="11"/>
      <c r="J220" s="11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4.25" customHeight="1" x14ac:dyDescent="0.3">
      <c r="A221" s="16"/>
      <c r="B221" s="11"/>
      <c r="C221" s="16"/>
      <c r="D221" s="17"/>
      <c r="E221" s="18"/>
      <c r="F221" s="19"/>
      <c r="G221" s="20"/>
      <c r="H221" s="11"/>
      <c r="I221" s="11"/>
      <c r="J221" s="11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4.25" customHeight="1" x14ac:dyDescent="0.3">
      <c r="A222" s="16"/>
      <c r="B222" s="11"/>
      <c r="C222" s="16"/>
      <c r="D222" s="17"/>
      <c r="E222" s="18"/>
      <c r="F222" s="19"/>
      <c r="G222" s="20"/>
      <c r="H222" s="11"/>
      <c r="I222" s="11"/>
      <c r="J222" s="11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4.25" customHeight="1" x14ac:dyDescent="0.3">
      <c r="A223" s="16"/>
      <c r="B223" s="11"/>
      <c r="C223" s="16"/>
      <c r="D223" s="17"/>
      <c r="E223" s="18"/>
      <c r="F223" s="19"/>
      <c r="G223" s="20"/>
      <c r="H223" s="11"/>
      <c r="I223" s="11"/>
      <c r="J223" s="11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4.25" customHeight="1" x14ac:dyDescent="0.3">
      <c r="A224" s="16"/>
      <c r="B224" s="11"/>
      <c r="C224" s="16"/>
      <c r="D224" s="17"/>
      <c r="E224" s="18"/>
      <c r="F224" s="19"/>
      <c r="G224" s="20"/>
      <c r="H224" s="11"/>
      <c r="I224" s="11"/>
      <c r="J224" s="11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4.25" customHeight="1" x14ac:dyDescent="0.3">
      <c r="A225" s="16"/>
      <c r="B225" s="11"/>
      <c r="C225" s="16"/>
      <c r="D225" s="17"/>
      <c r="E225" s="18"/>
      <c r="F225" s="19"/>
      <c r="G225" s="20"/>
      <c r="H225" s="11"/>
      <c r="I225" s="11"/>
      <c r="J225" s="11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4.25" customHeight="1" x14ac:dyDescent="0.3">
      <c r="A226" s="16"/>
      <c r="B226" s="11"/>
      <c r="C226" s="16"/>
      <c r="D226" s="17"/>
      <c r="E226" s="18"/>
      <c r="F226" s="19"/>
      <c r="G226" s="20"/>
      <c r="H226" s="11"/>
      <c r="I226" s="11"/>
      <c r="J226" s="11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4.25" customHeight="1" x14ac:dyDescent="0.3">
      <c r="A227" s="16"/>
      <c r="B227" s="11"/>
      <c r="C227" s="16"/>
      <c r="D227" s="17"/>
      <c r="E227" s="18"/>
      <c r="F227" s="19"/>
      <c r="G227" s="20"/>
      <c r="H227" s="11"/>
      <c r="I227" s="11"/>
      <c r="J227" s="11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4.25" customHeight="1" x14ac:dyDescent="0.3">
      <c r="A228" s="16"/>
      <c r="B228" s="11"/>
      <c r="C228" s="16"/>
      <c r="D228" s="17"/>
      <c r="E228" s="18"/>
      <c r="F228" s="19"/>
      <c r="G228" s="20"/>
      <c r="H228" s="11"/>
      <c r="I228" s="11"/>
      <c r="J228" s="11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4.25" customHeight="1" x14ac:dyDescent="0.3">
      <c r="A229" s="16"/>
      <c r="B229" s="11"/>
      <c r="C229" s="16"/>
      <c r="D229" s="17"/>
      <c r="E229" s="18"/>
      <c r="F229" s="19"/>
      <c r="G229" s="20"/>
      <c r="H229" s="11"/>
      <c r="I229" s="11"/>
      <c r="J229" s="11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4.25" customHeight="1" x14ac:dyDescent="0.3">
      <c r="A230" s="16"/>
      <c r="B230" s="11"/>
      <c r="C230" s="16"/>
      <c r="D230" s="17"/>
      <c r="E230" s="18"/>
      <c r="F230" s="19"/>
      <c r="G230" s="20"/>
      <c r="H230" s="11"/>
      <c r="I230" s="11"/>
      <c r="J230" s="11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4.25" customHeight="1" x14ac:dyDescent="0.3">
      <c r="A231" s="16"/>
      <c r="B231" s="11"/>
      <c r="C231" s="16"/>
      <c r="D231" s="17"/>
      <c r="E231" s="18"/>
      <c r="F231" s="19"/>
      <c r="G231" s="20"/>
      <c r="H231" s="11"/>
      <c r="I231" s="11"/>
      <c r="J231" s="11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4.25" customHeight="1" x14ac:dyDescent="0.3">
      <c r="A232" s="16"/>
      <c r="B232" s="11"/>
      <c r="C232" s="16"/>
      <c r="D232" s="17"/>
      <c r="E232" s="18"/>
      <c r="F232" s="19"/>
      <c r="G232" s="20"/>
      <c r="H232" s="11"/>
      <c r="I232" s="11"/>
      <c r="J232" s="11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4.25" customHeight="1" x14ac:dyDescent="0.3">
      <c r="A233" s="16"/>
      <c r="B233" s="11"/>
      <c r="C233" s="16"/>
      <c r="D233" s="17"/>
      <c r="E233" s="18"/>
      <c r="F233" s="19"/>
      <c r="G233" s="20"/>
      <c r="H233" s="11"/>
      <c r="I233" s="11"/>
      <c r="J233" s="11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4.25" customHeight="1" x14ac:dyDescent="0.3">
      <c r="A234" s="16"/>
      <c r="B234" s="11"/>
      <c r="C234" s="16"/>
      <c r="D234" s="17"/>
      <c r="E234" s="18"/>
      <c r="F234" s="19"/>
      <c r="G234" s="20"/>
      <c r="H234" s="11"/>
      <c r="I234" s="11"/>
      <c r="J234" s="11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4.25" customHeight="1" x14ac:dyDescent="0.3">
      <c r="A235" s="16"/>
      <c r="B235" s="11"/>
      <c r="C235" s="16"/>
      <c r="D235" s="17"/>
      <c r="E235" s="18"/>
      <c r="F235" s="19"/>
      <c r="G235" s="20"/>
      <c r="H235" s="11"/>
      <c r="I235" s="11"/>
      <c r="J235" s="11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4.25" customHeight="1" x14ac:dyDescent="0.3">
      <c r="A236" s="16"/>
      <c r="B236" s="11"/>
      <c r="C236" s="16"/>
      <c r="D236" s="17"/>
      <c r="E236" s="18"/>
      <c r="F236" s="19"/>
      <c r="G236" s="20"/>
      <c r="H236" s="11"/>
      <c r="I236" s="11"/>
      <c r="J236" s="11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4.25" customHeight="1" x14ac:dyDescent="0.3">
      <c r="A237" s="16"/>
      <c r="B237" s="11"/>
      <c r="C237" s="16"/>
      <c r="D237" s="17"/>
      <c r="E237" s="18"/>
      <c r="F237" s="19"/>
      <c r="G237" s="20"/>
      <c r="H237" s="11"/>
      <c r="I237" s="11"/>
      <c r="J237" s="11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4.25" customHeight="1" x14ac:dyDescent="0.3">
      <c r="A238" s="16"/>
      <c r="B238" s="11"/>
      <c r="C238" s="16"/>
      <c r="D238" s="17"/>
      <c r="E238" s="18"/>
      <c r="F238" s="19"/>
      <c r="G238" s="20"/>
      <c r="H238" s="11"/>
      <c r="I238" s="11"/>
      <c r="J238" s="11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4.25" customHeight="1" x14ac:dyDescent="0.3">
      <c r="A239" s="16"/>
      <c r="B239" s="11"/>
      <c r="C239" s="16"/>
      <c r="D239" s="17"/>
      <c r="E239" s="18"/>
      <c r="F239" s="19"/>
      <c r="G239" s="20"/>
      <c r="H239" s="11"/>
      <c r="I239" s="11"/>
      <c r="J239" s="11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4.25" customHeight="1" x14ac:dyDescent="0.3">
      <c r="A240" s="16"/>
      <c r="B240" s="11"/>
      <c r="C240" s="16"/>
      <c r="D240" s="17"/>
      <c r="E240" s="18"/>
      <c r="F240" s="19"/>
      <c r="G240" s="20"/>
      <c r="H240" s="11"/>
      <c r="I240" s="11"/>
      <c r="J240" s="11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4.25" customHeight="1" x14ac:dyDescent="0.3">
      <c r="A241" s="16"/>
      <c r="B241" s="11"/>
      <c r="C241" s="16"/>
      <c r="D241" s="17"/>
      <c r="E241" s="18"/>
      <c r="F241" s="19"/>
      <c r="G241" s="20"/>
      <c r="H241" s="11"/>
      <c r="I241" s="11"/>
      <c r="J241" s="11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4.25" customHeight="1" x14ac:dyDescent="0.3">
      <c r="A242" s="16"/>
      <c r="B242" s="11"/>
      <c r="C242" s="16"/>
      <c r="D242" s="17"/>
      <c r="E242" s="18"/>
      <c r="F242" s="19"/>
      <c r="G242" s="20"/>
      <c r="H242" s="11"/>
      <c r="I242" s="11"/>
      <c r="J242" s="11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4.25" customHeight="1" x14ac:dyDescent="0.3">
      <c r="A243" s="16"/>
      <c r="B243" s="11"/>
      <c r="C243" s="16"/>
      <c r="D243" s="17"/>
      <c r="E243" s="18"/>
      <c r="F243" s="19"/>
      <c r="G243" s="20"/>
      <c r="H243" s="11"/>
      <c r="I243" s="11"/>
      <c r="J243" s="11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4.25" customHeight="1" x14ac:dyDescent="0.3">
      <c r="A244" s="16"/>
      <c r="B244" s="11"/>
      <c r="C244" s="16"/>
      <c r="D244" s="17"/>
      <c r="E244" s="18"/>
      <c r="F244" s="19"/>
      <c r="G244" s="20"/>
      <c r="H244" s="11"/>
      <c r="I244" s="11"/>
      <c r="J244" s="11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4.25" customHeight="1" x14ac:dyDescent="0.3">
      <c r="A245" s="16"/>
      <c r="B245" s="11"/>
      <c r="C245" s="16"/>
      <c r="D245" s="17"/>
      <c r="E245" s="18"/>
      <c r="F245" s="19"/>
      <c r="G245" s="20"/>
      <c r="H245" s="11"/>
      <c r="I245" s="11"/>
      <c r="J245" s="11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4.25" customHeight="1" x14ac:dyDescent="0.3">
      <c r="A246" s="16"/>
      <c r="B246" s="11"/>
      <c r="C246" s="16"/>
      <c r="D246" s="17"/>
      <c r="E246" s="18"/>
      <c r="F246" s="19"/>
      <c r="G246" s="20"/>
      <c r="H246" s="11"/>
      <c r="I246" s="11"/>
      <c r="J246" s="11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4.25" customHeight="1" x14ac:dyDescent="0.3">
      <c r="A247" s="16"/>
      <c r="B247" s="11"/>
      <c r="C247" s="16"/>
      <c r="D247" s="17"/>
      <c r="E247" s="18"/>
      <c r="F247" s="19"/>
      <c r="G247" s="20"/>
      <c r="H247" s="11"/>
      <c r="I247" s="11"/>
      <c r="J247" s="11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4.25" customHeight="1" x14ac:dyDescent="0.3">
      <c r="A248" s="16"/>
      <c r="B248" s="11"/>
      <c r="C248" s="16"/>
      <c r="D248" s="17"/>
      <c r="E248" s="18"/>
      <c r="F248" s="19"/>
      <c r="G248" s="20"/>
      <c r="H248" s="11"/>
      <c r="I248" s="11"/>
      <c r="J248" s="11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4.25" customHeight="1" x14ac:dyDescent="0.3">
      <c r="A249" s="16"/>
      <c r="B249" s="11"/>
      <c r="C249" s="16"/>
      <c r="D249" s="17"/>
      <c r="E249" s="18"/>
      <c r="F249" s="19"/>
      <c r="G249" s="20"/>
      <c r="H249" s="11"/>
      <c r="I249" s="11"/>
      <c r="J249" s="11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4.25" customHeight="1" x14ac:dyDescent="0.3">
      <c r="A250" s="16"/>
      <c r="B250" s="11"/>
      <c r="C250" s="16"/>
      <c r="D250" s="17"/>
      <c r="E250" s="18"/>
      <c r="F250" s="19"/>
      <c r="G250" s="20"/>
      <c r="H250" s="11"/>
      <c r="I250" s="11"/>
      <c r="J250" s="11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4.25" customHeight="1" x14ac:dyDescent="0.3">
      <c r="A251" s="16"/>
      <c r="B251" s="11"/>
      <c r="C251" s="16"/>
      <c r="D251" s="17"/>
      <c r="E251" s="18"/>
      <c r="F251" s="19"/>
      <c r="G251" s="20"/>
      <c r="H251" s="11"/>
      <c r="I251" s="11"/>
      <c r="J251" s="11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4.25" customHeight="1" x14ac:dyDescent="0.3">
      <c r="A252" s="16"/>
      <c r="B252" s="11"/>
      <c r="C252" s="16"/>
      <c r="D252" s="17"/>
      <c r="E252" s="18"/>
      <c r="F252" s="19"/>
      <c r="G252" s="20"/>
      <c r="H252" s="11"/>
      <c r="I252" s="11"/>
      <c r="J252" s="11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4.25" customHeight="1" x14ac:dyDescent="0.3">
      <c r="A253" s="16"/>
      <c r="B253" s="11"/>
      <c r="C253" s="16"/>
      <c r="D253" s="17"/>
      <c r="E253" s="18"/>
      <c r="F253" s="19"/>
      <c r="G253" s="20"/>
      <c r="H253" s="11"/>
      <c r="I253" s="11"/>
      <c r="J253" s="11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4.25" customHeight="1" x14ac:dyDescent="0.3">
      <c r="A254" s="16"/>
      <c r="B254" s="11"/>
      <c r="C254" s="16"/>
      <c r="D254" s="17"/>
      <c r="E254" s="18"/>
      <c r="F254" s="19"/>
      <c r="G254" s="20"/>
      <c r="H254" s="11"/>
      <c r="I254" s="11"/>
      <c r="J254" s="11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4.25" customHeight="1" x14ac:dyDescent="0.3">
      <c r="A255" s="16"/>
      <c r="B255" s="11"/>
      <c r="C255" s="16"/>
      <c r="D255" s="17"/>
      <c r="E255" s="18"/>
      <c r="F255" s="19"/>
      <c r="G255" s="20"/>
      <c r="H255" s="11"/>
      <c r="I255" s="11"/>
      <c r="J255" s="11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4.25" customHeight="1" x14ac:dyDescent="0.3">
      <c r="A256" s="16"/>
      <c r="B256" s="11"/>
      <c r="C256" s="16"/>
      <c r="D256" s="17"/>
      <c r="E256" s="18"/>
      <c r="F256" s="19"/>
      <c r="G256" s="20"/>
      <c r="H256" s="11"/>
      <c r="I256" s="11"/>
      <c r="J256" s="11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4.25" customHeight="1" x14ac:dyDescent="0.3">
      <c r="A257" s="16"/>
      <c r="B257" s="11"/>
      <c r="C257" s="16"/>
      <c r="D257" s="17"/>
      <c r="E257" s="18"/>
      <c r="F257" s="19"/>
      <c r="G257" s="20"/>
      <c r="H257" s="11"/>
      <c r="I257" s="11"/>
      <c r="J257" s="11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4.25" customHeight="1" x14ac:dyDescent="0.3">
      <c r="A258" s="16"/>
      <c r="B258" s="11"/>
      <c r="C258" s="16"/>
      <c r="D258" s="17"/>
      <c r="E258" s="18"/>
      <c r="F258" s="19"/>
      <c r="G258" s="20"/>
      <c r="H258" s="11"/>
      <c r="I258" s="11"/>
      <c r="J258" s="11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4.25" customHeight="1" x14ac:dyDescent="0.3">
      <c r="A259" s="16"/>
      <c r="B259" s="11"/>
      <c r="C259" s="16"/>
      <c r="D259" s="17"/>
      <c r="E259" s="18"/>
      <c r="F259" s="19"/>
      <c r="G259" s="20"/>
      <c r="H259" s="11"/>
      <c r="I259" s="11"/>
      <c r="J259" s="11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4.25" customHeight="1" x14ac:dyDescent="0.3">
      <c r="A260" s="16"/>
      <c r="B260" s="11"/>
      <c r="C260" s="16"/>
      <c r="D260" s="17"/>
      <c r="E260" s="18"/>
      <c r="F260" s="19"/>
      <c r="G260" s="20"/>
      <c r="H260" s="11"/>
      <c r="I260" s="11"/>
      <c r="J260" s="11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4.25" customHeight="1" x14ac:dyDescent="0.3">
      <c r="A261" s="16"/>
      <c r="B261" s="11"/>
      <c r="C261" s="16"/>
      <c r="D261" s="17"/>
      <c r="E261" s="18"/>
      <c r="F261" s="19"/>
      <c r="G261" s="20"/>
      <c r="H261" s="11"/>
      <c r="I261" s="11"/>
      <c r="J261" s="11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4.25" customHeight="1" x14ac:dyDescent="0.3">
      <c r="A262" s="16"/>
      <c r="B262" s="11"/>
      <c r="C262" s="16"/>
      <c r="D262" s="17"/>
      <c r="E262" s="18"/>
      <c r="F262" s="19"/>
      <c r="G262" s="20"/>
      <c r="H262" s="11"/>
      <c r="I262" s="11"/>
      <c r="J262" s="11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4.25" customHeight="1" x14ac:dyDescent="0.3">
      <c r="A263" s="16"/>
      <c r="B263" s="11"/>
      <c r="C263" s="16"/>
      <c r="D263" s="17"/>
      <c r="E263" s="18"/>
      <c r="F263" s="19"/>
      <c r="G263" s="20"/>
      <c r="H263" s="11"/>
      <c r="I263" s="11"/>
      <c r="J263" s="11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4.25" customHeight="1" x14ac:dyDescent="0.3">
      <c r="A264" s="16"/>
      <c r="B264" s="11"/>
      <c r="C264" s="16"/>
      <c r="D264" s="17"/>
      <c r="E264" s="18"/>
      <c r="F264" s="19"/>
      <c r="G264" s="20"/>
      <c r="H264" s="11"/>
      <c r="I264" s="11"/>
      <c r="J264" s="11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4.25" customHeight="1" x14ac:dyDescent="0.3">
      <c r="A265" s="16"/>
      <c r="B265" s="11"/>
      <c r="C265" s="16"/>
      <c r="D265" s="17"/>
      <c r="E265" s="18"/>
      <c r="F265" s="19"/>
      <c r="G265" s="20"/>
      <c r="H265" s="11"/>
      <c r="I265" s="11"/>
      <c r="J265" s="11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4.25" customHeight="1" x14ac:dyDescent="0.3">
      <c r="A266" s="16"/>
      <c r="B266" s="11"/>
      <c r="C266" s="16"/>
      <c r="D266" s="17"/>
      <c r="E266" s="18"/>
      <c r="F266" s="19"/>
      <c r="G266" s="20"/>
      <c r="H266" s="11"/>
      <c r="I266" s="11"/>
      <c r="J266" s="11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4.25" customHeight="1" x14ac:dyDescent="0.3">
      <c r="A267" s="16"/>
      <c r="B267" s="11"/>
      <c r="C267" s="16"/>
      <c r="D267" s="17"/>
      <c r="E267" s="18"/>
      <c r="F267" s="19"/>
      <c r="G267" s="20"/>
      <c r="H267" s="11"/>
      <c r="I267" s="11"/>
      <c r="J267" s="11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4.25" customHeight="1" x14ac:dyDescent="0.3">
      <c r="A268" s="16"/>
      <c r="B268" s="11"/>
      <c r="C268" s="16"/>
      <c r="D268" s="17"/>
      <c r="E268" s="18"/>
      <c r="F268" s="19"/>
      <c r="G268" s="20"/>
      <c r="H268" s="11"/>
      <c r="I268" s="11"/>
      <c r="J268" s="11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4.25" customHeight="1" x14ac:dyDescent="0.3">
      <c r="A269" s="16"/>
      <c r="B269" s="11"/>
      <c r="C269" s="16"/>
      <c r="D269" s="17"/>
      <c r="E269" s="18"/>
      <c r="F269" s="19"/>
      <c r="G269" s="20"/>
      <c r="H269" s="11"/>
      <c r="I269" s="11"/>
      <c r="J269" s="11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3"/>
    <row r="271" spans="1:29" ht="15.75" customHeight="1" x14ac:dyDescent="0.3"/>
    <row r="272" spans="1:29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A1:B1"/>
  </mergeCells>
  <pageMargins left="0.7" right="0.7" top="0.75" bottom="0.75" header="0" footer="0"/>
  <pageSetup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8"/>
  <sheetViews>
    <sheetView tabSelected="1" topLeftCell="A163" zoomScale="120" zoomScaleNormal="120" workbookViewId="0">
      <selection activeCell="J163" sqref="J1:J1048576"/>
    </sheetView>
  </sheetViews>
  <sheetFormatPr defaultColWidth="14.3984375" defaultRowHeight="15" customHeight="1" outlineLevelRow="1" x14ac:dyDescent="0.3"/>
  <cols>
    <col min="1" max="1" width="5.69921875" customWidth="1"/>
    <col min="2" max="2" width="78.8984375" customWidth="1"/>
    <col min="3" max="4" width="8.8984375" customWidth="1"/>
    <col min="5" max="5" width="8.296875" customWidth="1"/>
    <col min="6" max="6" width="10.69921875" customWidth="1"/>
    <col min="7" max="7" width="17.09765625" style="246" customWidth="1"/>
    <col min="8" max="8" width="19.59765625" customWidth="1"/>
    <col min="9" max="9" width="37.3984375" customWidth="1"/>
    <col min="10" max="10" width="4" customWidth="1"/>
    <col min="11" max="11" width="4.296875" customWidth="1"/>
    <col min="12" max="12" width="5.3984375" customWidth="1"/>
    <col min="13" max="13" width="17.09765625" customWidth="1"/>
    <col min="14" max="15" width="9.09765625" customWidth="1"/>
    <col min="16" max="16" width="14.59765625" customWidth="1"/>
    <col min="17" max="17" width="11.296875" customWidth="1"/>
    <col min="18" max="18" width="16.59765625" customWidth="1"/>
    <col min="19" max="19" width="14.8984375" customWidth="1"/>
    <col min="20" max="30" width="9.09765625" customWidth="1"/>
  </cols>
  <sheetData>
    <row r="1" spans="1:30" ht="15.5" x14ac:dyDescent="0.35">
      <c r="A1" s="139"/>
      <c r="B1" s="139"/>
      <c r="C1" s="140"/>
      <c r="D1" s="140"/>
      <c r="E1" s="140"/>
      <c r="F1" s="140"/>
      <c r="G1" s="250"/>
      <c r="H1" s="141"/>
      <c r="I1" s="142"/>
      <c r="J1" s="139"/>
      <c r="K1" s="139"/>
      <c r="L1" s="139"/>
      <c r="M1" s="139"/>
      <c r="N1" s="139"/>
      <c r="O1" s="139"/>
      <c r="P1" s="143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</row>
    <row r="2" spans="1:30" ht="12.75" customHeight="1" x14ac:dyDescent="0.35">
      <c r="A2" s="262" t="s">
        <v>117</v>
      </c>
      <c r="B2" s="263"/>
      <c r="C2" s="266" t="s">
        <v>118</v>
      </c>
      <c r="D2" s="266" t="s">
        <v>7</v>
      </c>
      <c r="E2" s="266" t="s">
        <v>8</v>
      </c>
      <c r="F2" s="266" t="s">
        <v>119</v>
      </c>
      <c r="G2" s="268" t="s">
        <v>120</v>
      </c>
      <c r="H2" s="141"/>
      <c r="I2" s="142"/>
      <c r="J2" s="144"/>
      <c r="K2" s="139"/>
      <c r="L2" s="139"/>
      <c r="M2" s="143"/>
      <c r="N2" s="139"/>
      <c r="O2" s="260"/>
      <c r="P2" s="260"/>
      <c r="Q2" s="260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</row>
    <row r="3" spans="1:30" ht="36" customHeight="1" x14ac:dyDescent="0.35">
      <c r="A3" s="264"/>
      <c r="B3" s="265"/>
      <c r="C3" s="267"/>
      <c r="D3" s="267"/>
      <c r="E3" s="267"/>
      <c r="F3" s="267"/>
      <c r="G3" s="269"/>
      <c r="H3" s="141"/>
      <c r="I3" s="142"/>
      <c r="J3" s="145"/>
      <c r="K3" s="139"/>
      <c r="L3" s="139"/>
      <c r="M3" s="139"/>
      <c r="N3" s="139"/>
      <c r="O3" s="261"/>
      <c r="P3" s="261"/>
      <c r="Q3" s="261"/>
      <c r="R3" s="143"/>
      <c r="S3" s="143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</row>
    <row r="4" spans="1:30" ht="15.5" x14ac:dyDescent="0.35">
      <c r="A4" s="146" t="s">
        <v>121</v>
      </c>
      <c r="B4" s="146" t="s">
        <v>90</v>
      </c>
      <c r="C4" s="147">
        <v>1</v>
      </c>
      <c r="D4" s="147">
        <v>2</v>
      </c>
      <c r="E4" s="147">
        <v>3</v>
      </c>
      <c r="F4" s="147">
        <v>4</v>
      </c>
      <c r="G4" s="251">
        <v>5</v>
      </c>
      <c r="H4" s="141"/>
      <c r="I4" s="142"/>
      <c r="J4" s="148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</row>
    <row r="5" spans="1:30" ht="15.5" x14ac:dyDescent="0.35">
      <c r="A5" s="149">
        <v>1</v>
      </c>
      <c r="B5" s="149" t="s">
        <v>122</v>
      </c>
      <c r="C5" s="150"/>
      <c r="D5" s="150"/>
      <c r="E5" s="150"/>
      <c r="F5" s="150"/>
      <c r="G5" s="252"/>
      <c r="H5" s="141"/>
      <c r="I5" s="142"/>
      <c r="J5" s="139"/>
      <c r="K5" s="139"/>
      <c r="L5" s="151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</row>
    <row r="6" spans="1:30" ht="15.5" x14ac:dyDescent="0.35">
      <c r="A6" s="149">
        <v>11</v>
      </c>
      <c r="B6" s="149" t="s">
        <v>123</v>
      </c>
      <c r="C6" s="150"/>
      <c r="D6" s="150"/>
      <c r="E6" s="150"/>
      <c r="F6" s="150"/>
      <c r="G6" s="252"/>
      <c r="H6" s="141"/>
      <c r="I6" s="142"/>
      <c r="J6" s="139"/>
      <c r="K6" s="152"/>
      <c r="L6" s="143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</row>
    <row r="7" spans="1:30" ht="15.5" x14ac:dyDescent="0.35">
      <c r="A7" s="153">
        <v>111</v>
      </c>
      <c r="B7" s="189" t="s">
        <v>124</v>
      </c>
      <c r="C7" s="190" t="s">
        <v>125</v>
      </c>
      <c r="D7" s="190"/>
      <c r="E7" s="183"/>
      <c r="F7" s="190"/>
      <c r="G7" s="253"/>
      <c r="H7" s="182"/>
      <c r="I7" s="141"/>
      <c r="J7" s="154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</row>
    <row r="8" spans="1:30" ht="15.5" outlineLevel="1" x14ac:dyDescent="0.35">
      <c r="A8" s="153">
        <v>112</v>
      </c>
      <c r="B8" s="189" t="s">
        <v>126</v>
      </c>
      <c r="C8" s="190"/>
      <c r="D8" s="190"/>
      <c r="E8" s="190"/>
      <c r="F8" s="190"/>
      <c r="G8" s="253"/>
      <c r="H8" s="141"/>
      <c r="I8" s="142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</row>
    <row r="9" spans="1:30" ht="15.5" outlineLevel="1" x14ac:dyDescent="0.35">
      <c r="A9" s="153">
        <v>113</v>
      </c>
      <c r="B9" s="189" t="s">
        <v>127</v>
      </c>
      <c r="C9" s="190"/>
      <c r="D9" s="190"/>
      <c r="E9" s="190"/>
      <c r="F9" s="190"/>
      <c r="G9" s="253"/>
      <c r="H9" s="141"/>
      <c r="I9" s="142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</row>
    <row r="10" spans="1:30" ht="15.5" outlineLevel="1" x14ac:dyDescent="0.35">
      <c r="A10" s="153">
        <v>114</v>
      </c>
      <c r="B10" s="189" t="s">
        <v>128</v>
      </c>
      <c r="C10" s="190"/>
      <c r="D10" s="190"/>
      <c r="E10" s="190"/>
      <c r="F10" s="190"/>
      <c r="G10" s="253"/>
      <c r="H10" s="141"/>
      <c r="I10" s="142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</row>
    <row r="11" spans="1:30" ht="15.5" x14ac:dyDescent="0.35">
      <c r="A11" s="153">
        <v>115</v>
      </c>
      <c r="B11" s="189" t="s">
        <v>129</v>
      </c>
      <c r="C11" s="190" t="s">
        <v>125</v>
      </c>
      <c r="D11" s="202"/>
      <c r="E11" s="190"/>
      <c r="F11" s="190"/>
      <c r="G11" s="253"/>
      <c r="H11" s="141"/>
      <c r="I11" s="142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</row>
    <row r="12" spans="1:30" ht="15.5" x14ac:dyDescent="0.35">
      <c r="A12" s="153"/>
      <c r="B12" s="189" t="s">
        <v>130</v>
      </c>
      <c r="C12" s="190" t="s">
        <v>29</v>
      </c>
      <c r="D12" s="190"/>
      <c r="E12" s="190"/>
      <c r="F12" s="190"/>
      <c r="G12" s="253"/>
      <c r="H12" s="141"/>
      <c r="I12" s="142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</row>
    <row r="13" spans="1:30" ht="15.5" x14ac:dyDescent="0.35">
      <c r="A13" s="153">
        <v>117</v>
      </c>
      <c r="B13" s="189" t="s">
        <v>131</v>
      </c>
      <c r="C13" s="190"/>
      <c r="D13" s="190"/>
      <c r="E13" s="190"/>
      <c r="F13" s="190"/>
      <c r="G13" s="253"/>
      <c r="H13" s="141"/>
      <c r="I13" s="142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</row>
    <row r="14" spans="1:30" ht="15.5" x14ac:dyDescent="0.35">
      <c r="A14" s="153"/>
      <c r="B14" s="153" t="s">
        <v>132</v>
      </c>
      <c r="C14" s="155" t="s">
        <v>23</v>
      </c>
      <c r="D14" s="155"/>
      <c r="E14" s="155"/>
      <c r="F14" s="155"/>
      <c r="G14" s="253"/>
      <c r="H14" s="141"/>
      <c r="I14" s="142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</row>
    <row r="15" spans="1:30" ht="15.5" x14ac:dyDescent="0.35">
      <c r="A15" s="153"/>
      <c r="B15" s="153" t="s">
        <v>133</v>
      </c>
      <c r="C15" s="155" t="s">
        <v>58</v>
      </c>
      <c r="D15" s="155"/>
      <c r="E15" s="155"/>
      <c r="F15" s="155"/>
      <c r="G15" s="253"/>
      <c r="H15" s="141"/>
      <c r="I15" s="142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</row>
    <row r="16" spans="1:30" ht="15.5" outlineLevel="1" x14ac:dyDescent="0.35">
      <c r="A16" s="153">
        <v>118</v>
      </c>
      <c r="B16" s="153" t="s">
        <v>134</v>
      </c>
      <c r="C16" s="155"/>
      <c r="D16" s="155"/>
      <c r="E16" s="155"/>
      <c r="F16" s="155"/>
      <c r="G16" s="253"/>
      <c r="H16" s="141"/>
      <c r="I16" s="142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</row>
    <row r="17" spans="1:30" ht="15.5" x14ac:dyDescent="0.35">
      <c r="A17" s="149">
        <v>12</v>
      </c>
      <c r="B17" s="149" t="s">
        <v>135</v>
      </c>
      <c r="C17" s="150"/>
      <c r="D17" s="150"/>
      <c r="E17" s="150"/>
      <c r="F17" s="150"/>
      <c r="G17" s="252"/>
      <c r="H17" s="141"/>
      <c r="I17" s="142"/>
      <c r="J17" s="139"/>
      <c r="K17" s="152"/>
      <c r="L17" s="143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</row>
    <row r="18" spans="1:30" ht="15.5" outlineLevel="1" x14ac:dyDescent="0.35">
      <c r="A18" s="153">
        <v>121</v>
      </c>
      <c r="B18" s="153" t="s">
        <v>136</v>
      </c>
      <c r="C18" s="155"/>
      <c r="D18" s="155"/>
      <c r="E18" s="155"/>
      <c r="F18" s="155"/>
      <c r="G18" s="253"/>
      <c r="H18" s="141"/>
      <c r="I18" s="142"/>
      <c r="J18" s="139"/>
      <c r="K18" s="152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</row>
    <row r="19" spans="1:30" ht="15.5" x14ac:dyDescent="0.35">
      <c r="A19" s="153">
        <v>122</v>
      </c>
      <c r="B19" s="153" t="s">
        <v>137</v>
      </c>
      <c r="C19" s="155"/>
      <c r="D19" s="155"/>
      <c r="E19" s="155"/>
      <c r="F19" s="155"/>
      <c r="G19" s="253"/>
      <c r="H19" s="203"/>
      <c r="I19" s="142"/>
      <c r="J19" s="139"/>
      <c r="K19" s="152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</row>
    <row r="20" spans="1:30" ht="15.5" x14ac:dyDescent="0.35">
      <c r="A20" s="153"/>
      <c r="B20" s="204" t="s">
        <v>138</v>
      </c>
      <c r="C20" s="202" t="s">
        <v>139</v>
      </c>
      <c r="D20" s="202"/>
      <c r="E20" s="202"/>
      <c r="F20" s="202"/>
      <c r="G20" s="253"/>
      <c r="H20" s="186"/>
      <c r="I20" s="156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</row>
    <row r="21" spans="1:30" ht="15.75" customHeight="1" x14ac:dyDescent="0.35">
      <c r="A21" s="153">
        <v>123</v>
      </c>
      <c r="B21" s="189" t="s">
        <v>140</v>
      </c>
      <c r="C21" s="190"/>
      <c r="D21" s="190"/>
      <c r="E21" s="190"/>
      <c r="F21" s="190"/>
      <c r="G21" s="253"/>
      <c r="H21" s="141"/>
      <c r="I21" s="142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</row>
    <row r="22" spans="1:30" ht="15.75" customHeight="1" x14ac:dyDescent="0.35">
      <c r="A22" s="153"/>
      <c r="B22" s="189" t="s">
        <v>141</v>
      </c>
      <c r="C22" s="190" t="s">
        <v>139</v>
      </c>
      <c r="D22" s="190"/>
      <c r="E22" s="190"/>
      <c r="F22" s="190"/>
      <c r="G22" s="253"/>
      <c r="H22" s="184"/>
      <c r="I22" s="19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</row>
    <row r="23" spans="1:30" ht="15.75" customHeight="1" outlineLevel="1" x14ac:dyDescent="0.35">
      <c r="A23" s="153">
        <v>128</v>
      </c>
      <c r="B23" s="189" t="s">
        <v>142</v>
      </c>
      <c r="C23" s="190" t="s">
        <v>139</v>
      </c>
      <c r="D23" s="190"/>
      <c r="E23" s="190"/>
      <c r="F23" s="190"/>
      <c r="G23" s="253"/>
      <c r="H23" s="141"/>
      <c r="I23" s="142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</row>
    <row r="24" spans="1:30" ht="15.75" customHeight="1" x14ac:dyDescent="0.35">
      <c r="A24" s="149">
        <v>14</v>
      </c>
      <c r="B24" s="149" t="s">
        <v>143</v>
      </c>
      <c r="C24" s="150"/>
      <c r="D24" s="150"/>
      <c r="E24" s="150"/>
      <c r="F24" s="150"/>
      <c r="G24" s="252"/>
      <c r="H24" s="141"/>
      <c r="I24" s="142"/>
      <c r="J24" s="139"/>
      <c r="K24" s="152"/>
      <c r="L24" s="143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</row>
    <row r="25" spans="1:30" ht="15.75" customHeight="1" x14ac:dyDescent="0.35">
      <c r="A25" s="153">
        <v>141</v>
      </c>
      <c r="B25" s="153" t="s">
        <v>144</v>
      </c>
      <c r="C25" s="155"/>
      <c r="D25" s="155"/>
      <c r="E25" s="155"/>
      <c r="F25" s="155"/>
      <c r="G25" s="253"/>
      <c r="H25" s="141"/>
      <c r="I25" s="142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</row>
    <row r="26" spans="1:30" ht="15.75" customHeight="1" x14ac:dyDescent="0.35">
      <c r="A26" s="153"/>
      <c r="B26" s="153" t="s">
        <v>145</v>
      </c>
      <c r="C26" s="155" t="s">
        <v>139</v>
      </c>
      <c r="D26" s="155"/>
      <c r="E26" s="155"/>
      <c r="F26" s="155"/>
      <c r="G26" s="253"/>
      <c r="H26" s="141"/>
      <c r="I26" s="142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</row>
    <row r="27" spans="1:30" ht="15.75" customHeight="1" x14ac:dyDescent="0.35">
      <c r="A27" s="153"/>
      <c r="B27" s="153" t="s">
        <v>146</v>
      </c>
      <c r="C27" s="155" t="s">
        <v>58</v>
      </c>
      <c r="D27" s="155"/>
      <c r="E27" s="155"/>
      <c r="F27" s="155"/>
      <c r="G27" s="253"/>
      <c r="H27" s="141"/>
      <c r="I27" s="142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</row>
    <row r="28" spans="1:30" ht="15.75" customHeight="1" x14ac:dyDescent="0.35">
      <c r="A28" s="153"/>
      <c r="B28" s="153" t="s">
        <v>147</v>
      </c>
      <c r="C28" s="155" t="s">
        <v>139</v>
      </c>
      <c r="D28" s="155"/>
      <c r="E28" s="155"/>
      <c r="F28" s="155"/>
      <c r="G28" s="253"/>
      <c r="H28" s="141"/>
      <c r="I28" s="142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</row>
    <row r="29" spans="1:30" ht="15.75" customHeight="1" x14ac:dyDescent="0.35">
      <c r="A29" s="153">
        <v>142</v>
      </c>
      <c r="B29" s="153" t="s">
        <v>148</v>
      </c>
      <c r="C29" s="155"/>
      <c r="D29" s="155"/>
      <c r="E29" s="155"/>
      <c r="F29" s="155"/>
      <c r="G29" s="253"/>
      <c r="H29" s="141"/>
      <c r="I29" s="142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</row>
    <row r="30" spans="1:30" ht="15.75" customHeight="1" x14ac:dyDescent="0.35">
      <c r="A30" s="153"/>
      <c r="B30" s="153" t="s">
        <v>149</v>
      </c>
      <c r="C30" s="155" t="s">
        <v>139</v>
      </c>
      <c r="D30" s="155"/>
      <c r="E30" s="155"/>
      <c r="F30" s="155"/>
      <c r="G30" s="253"/>
      <c r="H30" s="141"/>
      <c r="I30" s="142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</row>
    <row r="31" spans="1:30" ht="15.75" customHeight="1" x14ac:dyDescent="0.35">
      <c r="A31" s="153"/>
      <c r="B31" s="153" t="s">
        <v>150</v>
      </c>
      <c r="C31" s="155" t="s">
        <v>23</v>
      </c>
      <c r="D31" s="155"/>
      <c r="E31" s="155"/>
      <c r="F31" s="155"/>
      <c r="G31" s="253"/>
      <c r="H31" s="141"/>
      <c r="I31" s="142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</row>
    <row r="32" spans="1:30" ht="15.75" customHeight="1" x14ac:dyDescent="0.35">
      <c r="A32" s="153">
        <v>143</v>
      </c>
      <c r="B32" s="153" t="s">
        <v>151</v>
      </c>
      <c r="C32" s="155"/>
      <c r="D32" s="155"/>
      <c r="E32" s="155"/>
      <c r="F32" s="155"/>
      <c r="G32" s="253"/>
      <c r="H32" s="141"/>
      <c r="I32" s="142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</row>
    <row r="33" spans="1:30" ht="15.75" customHeight="1" x14ac:dyDescent="0.35">
      <c r="A33" s="153"/>
      <c r="B33" s="153" t="s">
        <v>152</v>
      </c>
      <c r="C33" s="155" t="s">
        <v>139</v>
      </c>
      <c r="D33" s="155"/>
      <c r="E33" s="155"/>
      <c r="F33" s="155"/>
      <c r="G33" s="253"/>
      <c r="H33" s="141"/>
      <c r="I33" s="142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</row>
    <row r="34" spans="1:30" ht="15.75" customHeight="1" x14ac:dyDescent="0.35">
      <c r="A34" s="153"/>
      <c r="B34" s="153" t="s">
        <v>153</v>
      </c>
      <c r="C34" s="155" t="s">
        <v>125</v>
      </c>
      <c r="D34" s="155"/>
      <c r="E34" s="155"/>
      <c r="F34" s="155"/>
      <c r="G34" s="253"/>
      <c r="H34" s="141"/>
      <c r="I34" s="142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</row>
    <row r="35" spans="1:30" ht="15.75" customHeight="1" x14ac:dyDescent="0.35">
      <c r="A35" s="153"/>
      <c r="B35" s="153" t="s">
        <v>154</v>
      </c>
      <c r="C35" s="155" t="s">
        <v>139</v>
      </c>
      <c r="D35" s="155"/>
      <c r="E35" s="155"/>
      <c r="F35" s="155"/>
      <c r="G35" s="253"/>
      <c r="H35" s="141"/>
      <c r="I35" s="142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</row>
    <row r="36" spans="1:30" ht="15.75" customHeight="1" outlineLevel="1" x14ac:dyDescent="0.35">
      <c r="A36" s="153">
        <v>144</v>
      </c>
      <c r="B36" s="153" t="s">
        <v>155</v>
      </c>
      <c r="C36" s="155"/>
      <c r="D36" s="155"/>
      <c r="E36" s="155"/>
      <c r="F36" s="155"/>
      <c r="G36" s="253"/>
      <c r="H36" s="141"/>
      <c r="I36" s="142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</row>
    <row r="37" spans="1:30" ht="15.75" customHeight="1" outlineLevel="1" x14ac:dyDescent="0.35">
      <c r="A37" s="153">
        <v>145</v>
      </c>
      <c r="B37" s="153" t="s">
        <v>156</v>
      </c>
      <c r="C37" s="155"/>
      <c r="D37" s="155"/>
      <c r="E37" s="155"/>
      <c r="F37" s="155"/>
      <c r="G37" s="253"/>
      <c r="H37" s="141"/>
      <c r="I37" s="142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</row>
    <row r="38" spans="1:30" ht="15.75" customHeight="1" outlineLevel="1" x14ac:dyDescent="0.35">
      <c r="A38" s="153">
        <v>146</v>
      </c>
      <c r="B38" s="153" t="s">
        <v>157</v>
      </c>
      <c r="C38" s="155"/>
      <c r="D38" s="155"/>
      <c r="E38" s="155"/>
      <c r="F38" s="155"/>
      <c r="G38" s="253"/>
      <c r="H38" s="141"/>
      <c r="I38" s="142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</row>
    <row r="39" spans="1:30" ht="15.75" customHeight="1" outlineLevel="1" x14ac:dyDescent="0.35">
      <c r="A39" s="153">
        <v>147</v>
      </c>
      <c r="B39" s="153" t="s">
        <v>158</v>
      </c>
      <c r="C39" s="155"/>
      <c r="D39" s="155"/>
      <c r="E39" s="155"/>
      <c r="F39" s="155"/>
      <c r="G39" s="253"/>
      <c r="H39" s="141"/>
      <c r="I39" s="142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</row>
    <row r="40" spans="1:30" ht="15.75" customHeight="1" outlineLevel="1" x14ac:dyDescent="0.35">
      <c r="A40" s="153">
        <v>148</v>
      </c>
      <c r="B40" s="153" t="s">
        <v>159</v>
      </c>
      <c r="C40" s="155"/>
      <c r="D40" s="155"/>
      <c r="E40" s="155"/>
      <c r="F40" s="155"/>
      <c r="G40" s="253"/>
      <c r="H40" s="141"/>
      <c r="I40" s="142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</row>
    <row r="41" spans="1:30" ht="15.75" customHeight="1" x14ac:dyDescent="0.35">
      <c r="A41" s="149">
        <v>15</v>
      </c>
      <c r="B41" s="149" t="s">
        <v>160</v>
      </c>
      <c r="C41" s="150"/>
      <c r="D41" s="150"/>
      <c r="E41" s="150"/>
      <c r="F41" s="150"/>
      <c r="G41" s="252"/>
      <c r="H41" s="141"/>
      <c r="I41" s="157"/>
      <c r="J41" s="139"/>
      <c r="K41" s="152"/>
      <c r="L41" s="143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</row>
    <row r="42" spans="1:30" ht="15.75" customHeight="1" outlineLevel="1" x14ac:dyDescent="0.35">
      <c r="A42" s="153">
        <v>151</v>
      </c>
      <c r="B42" s="153" t="s">
        <v>161</v>
      </c>
      <c r="C42" s="155"/>
      <c r="D42" s="155"/>
      <c r="E42" s="155"/>
      <c r="F42" s="155"/>
      <c r="G42" s="253"/>
      <c r="H42" s="141"/>
      <c r="I42" s="142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</row>
    <row r="43" spans="1:30" ht="15.75" customHeight="1" x14ac:dyDescent="0.35">
      <c r="A43" s="153">
        <v>152</v>
      </c>
      <c r="B43" s="153" t="s">
        <v>162</v>
      </c>
      <c r="C43" s="155"/>
      <c r="D43" s="155"/>
      <c r="E43" s="155"/>
      <c r="F43" s="155"/>
      <c r="G43" s="253"/>
      <c r="H43" s="141"/>
      <c r="I43" s="142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</row>
    <row r="44" spans="1:30" ht="15.75" customHeight="1" x14ac:dyDescent="0.35">
      <c r="A44" s="153"/>
      <c r="B44" s="153" t="s">
        <v>163</v>
      </c>
      <c r="C44" s="155" t="s">
        <v>125</v>
      </c>
      <c r="D44" s="155"/>
      <c r="E44" s="155"/>
      <c r="F44" s="155"/>
      <c r="G44" s="253"/>
      <c r="H44" s="141"/>
      <c r="I44" s="142"/>
      <c r="J44" s="148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</row>
    <row r="45" spans="1:30" ht="15.75" customHeight="1" x14ac:dyDescent="0.35">
      <c r="A45" s="153"/>
      <c r="B45" s="153" t="s">
        <v>164</v>
      </c>
      <c r="C45" s="155" t="s">
        <v>125</v>
      </c>
      <c r="D45" s="155"/>
      <c r="E45" s="155"/>
      <c r="F45" s="155"/>
      <c r="G45" s="253"/>
      <c r="H45" s="141"/>
      <c r="I45" s="142"/>
      <c r="J45" s="148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</row>
    <row r="46" spans="1:30" ht="15.75" customHeight="1" x14ac:dyDescent="0.35">
      <c r="A46" s="153"/>
      <c r="B46" s="153" t="s">
        <v>165</v>
      </c>
      <c r="C46" s="155" t="s">
        <v>125</v>
      </c>
      <c r="D46" s="155"/>
      <c r="E46" s="155"/>
      <c r="F46" s="155"/>
      <c r="G46" s="253"/>
      <c r="H46" s="141"/>
      <c r="I46" s="142"/>
      <c r="J46" s="158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</row>
    <row r="47" spans="1:30" ht="15.75" customHeight="1" x14ac:dyDescent="0.35">
      <c r="A47" s="153"/>
      <c r="B47" s="153" t="s">
        <v>166</v>
      </c>
      <c r="C47" s="155" t="s">
        <v>125</v>
      </c>
      <c r="D47" s="155"/>
      <c r="E47" s="155"/>
      <c r="F47" s="155"/>
      <c r="G47" s="253"/>
      <c r="H47" s="141"/>
      <c r="I47" s="142"/>
      <c r="J47" s="148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</row>
    <row r="48" spans="1:30" ht="15.75" customHeight="1" x14ac:dyDescent="0.35">
      <c r="A48" s="153"/>
      <c r="B48" s="153" t="s">
        <v>167</v>
      </c>
      <c r="C48" s="155" t="s">
        <v>125</v>
      </c>
      <c r="D48" s="155"/>
      <c r="E48" s="155"/>
      <c r="F48" s="155"/>
      <c r="G48" s="253"/>
      <c r="H48" s="141"/>
      <c r="I48" s="142"/>
      <c r="J48" s="158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</row>
    <row r="49" spans="1:30" ht="15.75" customHeight="1" x14ac:dyDescent="0.35">
      <c r="A49" s="153"/>
      <c r="B49" s="153" t="s">
        <v>168</v>
      </c>
      <c r="C49" s="155" t="s">
        <v>125</v>
      </c>
      <c r="D49" s="155"/>
      <c r="E49" s="155"/>
      <c r="F49" s="155"/>
      <c r="G49" s="253"/>
      <c r="H49" s="141"/>
      <c r="I49" s="142"/>
      <c r="J49" s="158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</row>
    <row r="50" spans="1:30" ht="15.75" customHeight="1" x14ac:dyDescent="0.35">
      <c r="A50" s="153">
        <v>153</v>
      </c>
      <c r="B50" s="153" t="s">
        <v>169</v>
      </c>
      <c r="C50" s="155"/>
      <c r="D50" s="155"/>
      <c r="E50" s="155"/>
      <c r="F50" s="155"/>
      <c r="G50" s="253"/>
      <c r="H50" s="141"/>
      <c r="I50" s="142"/>
      <c r="J50" s="158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</row>
    <row r="51" spans="1:30" ht="15.75" customHeight="1" x14ac:dyDescent="0.35">
      <c r="A51" s="153"/>
      <c r="B51" s="153" t="s">
        <v>170</v>
      </c>
      <c r="C51" s="155" t="s">
        <v>125</v>
      </c>
      <c r="D51" s="155"/>
      <c r="E51" s="155"/>
      <c r="F51" s="155"/>
      <c r="G51" s="253"/>
      <c r="H51" s="141"/>
      <c r="I51" s="142"/>
      <c r="J51" s="158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</row>
    <row r="52" spans="1:30" ht="15.75" customHeight="1" x14ac:dyDescent="0.35">
      <c r="A52" s="153">
        <v>154</v>
      </c>
      <c r="B52" s="153" t="s">
        <v>171</v>
      </c>
      <c r="C52" s="155"/>
      <c r="D52" s="155"/>
      <c r="E52" s="155"/>
      <c r="F52" s="155"/>
      <c r="G52" s="253"/>
      <c r="H52" s="141"/>
      <c r="I52" s="142"/>
      <c r="J52" s="158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</row>
    <row r="53" spans="1:30" ht="15.75" customHeight="1" x14ac:dyDescent="0.35">
      <c r="A53" s="153"/>
      <c r="B53" s="153" t="s">
        <v>172</v>
      </c>
      <c r="C53" s="155" t="s">
        <v>125</v>
      </c>
      <c r="D53" s="155"/>
      <c r="E53" s="155"/>
      <c r="F53" s="155"/>
      <c r="G53" s="253"/>
      <c r="H53" s="141"/>
      <c r="I53" s="142"/>
      <c r="J53" s="158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</row>
    <row r="54" spans="1:30" ht="15.75" customHeight="1" x14ac:dyDescent="0.35">
      <c r="A54" s="153"/>
      <c r="B54" s="153" t="s">
        <v>173</v>
      </c>
      <c r="C54" s="155" t="s">
        <v>125</v>
      </c>
      <c r="D54" s="155"/>
      <c r="E54" s="155"/>
      <c r="F54" s="155"/>
      <c r="G54" s="253"/>
      <c r="H54" s="141"/>
      <c r="I54" s="142"/>
      <c r="J54" s="158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</row>
    <row r="55" spans="1:30" ht="15.75" customHeight="1" outlineLevel="1" x14ac:dyDescent="0.35">
      <c r="A55" s="153">
        <v>155</v>
      </c>
      <c r="B55" s="153" t="s">
        <v>174</v>
      </c>
      <c r="C55" s="155"/>
      <c r="D55" s="155"/>
      <c r="E55" s="155"/>
      <c r="F55" s="155"/>
      <c r="G55" s="253"/>
      <c r="H55" s="141"/>
      <c r="I55" s="142"/>
      <c r="J55" s="158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</row>
    <row r="56" spans="1:30" ht="15.75" customHeight="1" outlineLevel="1" x14ac:dyDescent="0.35">
      <c r="A56" s="153">
        <v>156</v>
      </c>
      <c r="B56" s="153" t="s">
        <v>175</v>
      </c>
      <c r="C56" s="155"/>
      <c r="D56" s="155"/>
      <c r="E56" s="155"/>
      <c r="F56" s="155"/>
      <c r="G56" s="253"/>
      <c r="H56" s="141"/>
      <c r="I56" s="142"/>
      <c r="J56" s="158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</row>
    <row r="57" spans="1:30" ht="15.75" customHeight="1" x14ac:dyDescent="0.35">
      <c r="A57" s="153">
        <v>157</v>
      </c>
      <c r="B57" s="153" t="s">
        <v>176</v>
      </c>
      <c r="C57" s="155"/>
      <c r="D57" s="155"/>
      <c r="E57" s="155"/>
      <c r="F57" s="155"/>
      <c r="G57" s="253"/>
      <c r="H57" s="141"/>
      <c r="I57" s="142"/>
      <c r="J57" s="158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</row>
    <row r="58" spans="1:30" ht="15.75" customHeight="1" x14ac:dyDescent="0.35">
      <c r="A58" s="153"/>
      <c r="B58" s="153" t="s">
        <v>177</v>
      </c>
      <c r="C58" s="155" t="s">
        <v>23</v>
      </c>
      <c r="D58" s="155"/>
      <c r="E58" s="155"/>
      <c r="F58" s="155"/>
      <c r="G58" s="253"/>
      <c r="H58" s="141"/>
      <c r="I58" s="142"/>
      <c r="J58" s="158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</row>
    <row r="59" spans="1:30" ht="15.75" customHeight="1" x14ac:dyDescent="0.35">
      <c r="A59" s="153">
        <v>158</v>
      </c>
      <c r="B59" s="153" t="s">
        <v>178</v>
      </c>
      <c r="C59" s="155" t="s">
        <v>23</v>
      </c>
      <c r="D59" s="155"/>
      <c r="E59" s="155"/>
      <c r="F59" s="155"/>
      <c r="G59" s="253"/>
      <c r="H59" s="141"/>
      <c r="I59" s="142"/>
      <c r="J59" s="158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</row>
    <row r="60" spans="1:30" ht="15.75" customHeight="1" x14ac:dyDescent="0.35">
      <c r="A60" s="153"/>
      <c r="B60" s="205" t="s">
        <v>160</v>
      </c>
      <c r="C60" s="190" t="s">
        <v>21</v>
      </c>
      <c r="D60" s="190"/>
      <c r="E60" s="183"/>
      <c r="F60" s="190"/>
      <c r="G60" s="253"/>
      <c r="H60" s="141"/>
      <c r="I60" s="15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</row>
    <row r="61" spans="1:30" ht="15.75" customHeight="1" x14ac:dyDescent="0.35">
      <c r="A61" s="149">
        <v>16</v>
      </c>
      <c r="B61" s="185" t="s">
        <v>519</v>
      </c>
      <c r="C61" s="150"/>
      <c r="D61" s="150"/>
      <c r="E61" s="150"/>
      <c r="F61" s="150"/>
      <c r="G61" s="252"/>
      <c r="H61" s="141"/>
      <c r="I61" s="142"/>
      <c r="J61" s="139"/>
      <c r="K61" s="152"/>
      <c r="L61" s="143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</row>
    <row r="62" spans="1:30" ht="15.75" customHeight="1" x14ac:dyDescent="0.35">
      <c r="A62" s="153">
        <v>161</v>
      </c>
      <c r="B62" s="153" t="s">
        <v>179</v>
      </c>
      <c r="C62" s="155"/>
      <c r="D62" s="155"/>
      <c r="E62" s="155"/>
      <c r="F62" s="155"/>
      <c r="G62" s="253"/>
      <c r="H62" s="141"/>
      <c r="I62" s="142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</row>
    <row r="63" spans="1:30" ht="15.75" customHeight="1" x14ac:dyDescent="0.35">
      <c r="A63" s="153"/>
      <c r="B63" s="189" t="s">
        <v>180</v>
      </c>
      <c r="C63" s="190" t="s">
        <v>58</v>
      </c>
      <c r="D63" s="190"/>
      <c r="E63" s="190"/>
      <c r="F63" s="190"/>
      <c r="G63" s="253"/>
      <c r="H63" s="141"/>
      <c r="I63" s="142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</row>
    <row r="64" spans="1:30" ht="15.75" customHeight="1" x14ac:dyDescent="0.35">
      <c r="A64" s="153"/>
      <c r="B64" s="189" t="s">
        <v>181</v>
      </c>
      <c r="C64" s="190" t="s">
        <v>58</v>
      </c>
      <c r="D64" s="190"/>
      <c r="E64" s="190"/>
      <c r="F64" s="190"/>
      <c r="G64" s="253"/>
      <c r="H64" s="141"/>
      <c r="I64" s="142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</row>
    <row r="65" spans="1:30" ht="15.75" customHeight="1" x14ac:dyDescent="0.35">
      <c r="A65" s="153">
        <v>162</v>
      </c>
      <c r="B65" s="153" t="s">
        <v>137</v>
      </c>
      <c r="C65" s="155"/>
      <c r="D65" s="155"/>
      <c r="E65" s="155"/>
      <c r="F65" s="155"/>
      <c r="G65" s="253"/>
      <c r="H65" s="141"/>
      <c r="I65" s="142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</row>
    <row r="66" spans="1:30" ht="15.75" customHeight="1" x14ac:dyDescent="0.35">
      <c r="A66" s="153"/>
      <c r="B66" s="193" t="s">
        <v>182</v>
      </c>
      <c r="C66" s="155" t="s">
        <v>58</v>
      </c>
      <c r="D66" s="155"/>
      <c r="E66" s="155"/>
      <c r="F66" s="155"/>
      <c r="G66" s="253"/>
      <c r="H66" s="141"/>
      <c r="I66" s="142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</row>
    <row r="67" spans="1:30" ht="15.75" customHeight="1" x14ac:dyDescent="0.35">
      <c r="A67" s="153"/>
      <c r="B67" s="193" t="s">
        <v>183</v>
      </c>
      <c r="C67" s="155" t="s">
        <v>139</v>
      </c>
      <c r="D67" s="155"/>
      <c r="E67" s="155"/>
      <c r="F67" s="155"/>
      <c r="G67" s="253"/>
      <c r="H67" s="186"/>
      <c r="I67" s="142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</row>
    <row r="68" spans="1:30" ht="15.75" customHeight="1" x14ac:dyDescent="0.35">
      <c r="A68" s="153"/>
      <c r="B68" s="153" t="s">
        <v>184</v>
      </c>
      <c r="C68" s="155" t="s">
        <v>139</v>
      </c>
      <c r="D68" s="155"/>
      <c r="E68" s="155"/>
      <c r="F68" s="155"/>
      <c r="G68" s="253"/>
      <c r="H68" s="141"/>
      <c r="I68" s="142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</row>
    <row r="69" spans="1:30" ht="15.75" customHeight="1" outlineLevel="1" x14ac:dyDescent="0.35">
      <c r="A69" s="153">
        <v>163</v>
      </c>
      <c r="B69" s="153" t="s">
        <v>185</v>
      </c>
      <c r="C69" s="155"/>
      <c r="D69" s="155"/>
      <c r="E69" s="155"/>
      <c r="F69" s="155"/>
      <c r="G69" s="253"/>
      <c r="H69" s="141"/>
      <c r="I69" s="142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</row>
    <row r="70" spans="1:30" ht="15.75" customHeight="1" x14ac:dyDescent="0.35">
      <c r="A70" s="149">
        <v>17</v>
      </c>
      <c r="B70" s="149" t="s">
        <v>186</v>
      </c>
      <c r="C70" s="150"/>
      <c r="D70" s="150"/>
      <c r="E70" s="150"/>
      <c r="F70" s="150"/>
      <c r="G70" s="252"/>
      <c r="H70" s="141"/>
      <c r="I70" s="142"/>
      <c r="J70" s="139"/>
      <c r="K70" s="152"/>
      <c r="L70" s="143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</row>
    <row r="71" spans="1:30" ht="15.75" customHeight="1" x14ac:dyDescent="0.35">
      <c r="A71" s="153">
        <v>171</v>
      </c>
      <c r="B71" s="153" t="s">
        <v>187</v>
      </c>
      <c r="C71" s="155"/>
      <c r="D71" s="155"/>
      <c r="E71" s="155"/>
      <c r="F71" s="155"/>
      <c r="G71" s="253"/>
      <c r="H71" s="141"/>
      <c r="I71" s="142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</row>
    <row r="72" spans="1:30" ht="15.75" customHeight="1" x14ac:dyDescent="0.35">
      <c r="A72" s="153"/>
      <c r="B72" s="189" t="s">
        <v>188</v>
      </c>
      <c r="C72" s="190" t="s">
        <v>58</v>
      </c>
      <c r="D72" s="202"/>
      <c r="E72" s="191"/>
      <c r="F72" s="190"/>
      <c r="G72" s="253"/>
      <c r="H72" s="141"/>
      <c r="I72" s="142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</row>
    <row r="73" spans="1:30" ht="15.75" customHeight="1" x14ac:dyDescent="0.35">
      <c r="A73" s="153"/>
      <c r="B73" s="189" t="s">
        <v>189</v>
      </c>
      <c r="C73" s="190" t="s">
        <v>29</v>
      </c>
      <c r="D73" s="191"/>
      <c r="E73" s="202"/>
      <c r="F73" s="190"/>
      <c r="G73" s="253"/>
      <c r="H73" s="141"/>
      <c r="I73" s="142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</row>
    <row r="74" spans="1:30" ht="15.75" customHeight="1" x14ac:dyDescent="0.35">
      <c r="A74" s="153"/>
      <c r="B74" s="189" t="s">
        <v>190</v>
      </c>
      <c r="C74" s="190" t="s">
        <v>29</v>
      </c>
      <c r="D74" s="191"/>
      <c r="E74" s="202"/>
      <c r="F74" s="190"/>
      <c r="G74" s="253"/>
      <c r="H74" s="141"/>
      <c r="I74" s="142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</row>
    <row r="75" spans="1:30" ht="15.75" customHeight="1" x14ac:dyDescent="0.35">
      <c r="A75" s="153">
        <v>172</v>
      </c>
      <c r="B75" s="153" t="s">
        <v>191</v>
      </c>
      <c r="C75" s="155"/>
      <c r="D75" s="197"/>
      <c r="E75" s="197"/>
      <c r="F75" s="155"/>
      <c r="G75" s="253"/>
      <c r="H75" s="141"/>
      <c r="I75" s="142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</row>
    <row r="76" spans="1:30" ht="15.75" customHeight="1" x14ac:dyDescent="0.35">
      <c r="A76" s="153"/>
      <c r="B76" s="189" t="s">
        <v>192</v>
      </c>
      <c r="C76" s="190" t="s">
        <v>58</v>
      </c>
      <c r="D76" s="202"/>
      <c r="E76" s="202"/>
      <c r="F76" s="190"/>
      <c r="G76" s="253"/>
      <c r="H76" s="160"/>
      <c r="I76" s="142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</row>
    <row r="77" spans="1:30" ht="15.75" customHeight="1" x14ac:dyDescent="0.35">
      <c r="A77" s="153"/>
      <c r="B77" s="189" t="s">
        <v>193</v>
      </c>
      <c r="C77" s="190" t="s">
        <v>58</v>
      </c>
      <c r="D77" s="191"/>
      <c r="E77" s="202"/>
      <c r="F77" s="190"/>
      <c r="G77" s="253"/>
      <c r="H77" s="141"/>
      <c r="I77" s="142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</row>
    <row r="78" spans="1:30" ht="15.75" customHeight="1" x14ac:dyDescent="0.35">
      <c r="A78" s="153"/>
      <c r="B78" s="189" t="s">
        <v>194</v>
      </c>
      <c r="C78" s="190" t="s">
        <v>58</v>
      </c>
      <c r="D78" s="191"/>
      <c r="E78" s="202"/>
      <c r="F78" s="190"/>
      <c r="G78" s="253"/>
      <c r="H78" s="141"/>
      <c r="I78" s="142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</row>
    <row r="79" spans="1:30" ht="15.75" customHeight="1" x14ac:dyDescent="0.35">
      <c r="A79" s="153"/>
      <c r="B79" s="189" t="s">
        <v>195</v>
      </c>
      <c r="C79" s="190" t="s">
        <v>58</v>
      </c>
      <c r="D79" s="191"/>
      <c r="E79" s="202"/>
      <c r="F79" s="190"/>
      <c r="G79" s="253"/>
      <c r="H79" s="141"/>
      <c r="I79" s="142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</row>
    <row r="80" spans="1:30" ht="15.75" customHeight="1" x14ac:dyDescent="0.35">
      <c r="A80" s="153">
        <v>173</v>
      </c>
      <c r="B80" s="153" t="s">
        <v>196</v>
      </c>
      <c r="C80" s="155"/>
      <c r="D80" s="197"/>
      <c r="E80" s="197"/>
      <c r="F80" s="155"/>
      <c r="G80" s="253"/>
      <c r="H80" s="141"/>
      <c r="I80" s="142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</row>
    <row r="81" spans="1:30" ht="15.75" customHeight="1" x14ac:dyDescent="0.35">
      <c r="A81" s="153"/>
      <c r="B81" s="189" t="s">
        <v>197</v>
      </c>
      <c r="C81" s="190" t="s">
        <v>58</v>
      </c>
      <c r="D81" s="202"/>
      <c r="E81" s="202"/>
      <c r="F81" s="190"/>
      <c r="G81" s="253"/>
      <c r="H81" s="141"/>
      <c r="I81" s="142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</row>
    <row r="82" spans="1:30" ht="15.75" customHeight="1" x14ac:dyDescent="0.35">
      <c r="A82" s="153"/>
      <c r="B82" s="189" t="s">
        <v>198</v>
      </c>
      <c r="C82" s="190" t="s">
        <v>58</v>
      </c>
      <c r="D82" s="191"/>
      <c r="E82" s="202"/>
      <c r="F82" s="190"/>
      <c r="G82" s="253"/>
      <c r="H82" s="141"/>
      <c r="I82" s="142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</row>
    <row r="83" spans="1:30" ht="15.75" customHeight="1" x14ac:dyDescent="0.35">
      <c r="A83" s="153">
        <v>174</v>
      </c>
      <c r="B83" s="153" t="s">
        <v>199</v>
      </c>
      <c r="C83" s="155"/>
      <c r="D83" s="155"/>
      <c r="E83" s="155"/>
      <c r="F83" s="155"/>
      <c r="G83" s="253"/>
      <c r="H83" s="141"/>
      <c r="I83" s="142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</row>
    <row r="84" spans="1:30" ht="15.75" customHeight="1" x14ac:dyDescent="0.35">
      <c r="A84" s="153"/>
      <c r="B84" s="153" t="s">
        <v>200</v>
      </c>
      <c r="C84" s="155" t="s">
        <v>58</v>
      </c>
      <c r="D84" s="155"/>
      <c r="E84" s="155"/>
      <c r="F84" s="155"/>
      <c r="G84" s="253"/>
      <c r="H84" s="141"/>
      <c r="I84" s="142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</row>
    <row r="85" spans="1:30" ht="15.75" customHeight="1" x14ac:dyDescent="0.35">
      <c r="A85" s="153"/>
      <c r="B85" s="153" t="s">
        <v>201</v>
      </c>
      <c r="C85" s="155" t="s">
        <v>58</v>
      </c>
      <c r="D85" s="155"/>
      <c r="E85" s="155"/>
      <c r="F85" s="155"/>
      <c r="G85" s="253"/>
      <c r="H85" s="141"/>
      <c r="I85" s="142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</row>
    <row r="86" spans="1:30" ht="15.75" customHeight="1" x14ac:dyDescent="0.35">
      <c r="A86" s="153"/>
      <c r="B86" s="153" t="s">
        <v>202</v>
      </c>
      <c r="C86" s="155" t="s">
        <v>29</v>
      </c>
      <c r="D86" s="155"/>
      <c r="E86" s="155"/>
      <c r="F86" s="155"/>
      <c r="G86" s="253"/>
      <c r="H86" s="141"/>
      <c r="I86" s="142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</row>
    <row r="87" spans="1:30" ht="15.75" customHeight="1" x14ac:dyDescent="0.35">
      <c r="A87" s="153">
        <v>175</v>
      </c>
      <c r="B87" s="153" t="s">
        <v>203</v>
      </c>
      <c r="C87" s="155"/>
      <c r="D87" s="155"/>
      <c r="E87" s="155"/>
      <c r="F87" s="155"/>
      <c r="G87" s="253"/>
      <c r="H87" s="141"/>
      <c r="I87" s="142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</row>
    <row r="88" spans="1:30" ht="15.75" customHeight="1" x14ac:dyDescent="0.35">
      <c r="A88" s="153"/>
      <c r="B88" s="153" t="s">
        <v>204</v>
      </c>
      <c r="C88" s="155" t="s">
        <v>23</v>
      </c>
      <c r="D88" s="155"/>
      <c r="E88" s="155"/>
      <c r="F88" s="155"/>
      <c r="G88" s="253"/>
      <c r="H88" s="141"/>
      <c r="I88" s="142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</row>
    <row r="89" spans="1:30" ht="15.75" customHeight="1" x14ac:dyDescent="0.35">
      <c r="A89" s="153"/>
      <c r="B89" s="153" t="s">
        <v>205</v>
      </c>
      <c r="C89" s="155" t="s">
        <v>23</v>
      </c>
      <c r="D89" s="155"/>
      <c r="E89" s="155"/>
      <c r="F89" s="155"/>
      <c r="G89" s="253"/>
      <c r="H89" s="141"/>
      <c r="I89" s="142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</row>
    <row r="90" spans="1:30" ht="15.75" customHeight="1" x14ac:dyDescent="0.35">
      <c r="A90" s="153"/>
      <c r="B90" s="153" t="s">
        <v>206</v>
      </c>
      <c r="C90" s="155" t="s">
        <v>23</v>
      </c>
      <c r="D90" s="155"/>
      <c r="E90" s="155"/>
      <c r="F90" s="155"/>
      <c r="G90" s="253"/>
      <c r="H90" s="141"/>
      <c r="I90" s="142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</row>
    <row r="91" spans="1:30" ht="15.75" customHeight="1" outlineLevel="1" x14ac:dyDescent="0.35">
      <c r="A91" s="153">
        <v>176</v>
      </c>
      <c r="B91" s="153" t="s">
        <v>207</v>
      </c>
      <c r="C91" s="155"/>
      <c r="D91" s="155"/>
      <c r="E91" s="155"/>
      <c r="F91" s="155"/>
      <c r="G91" s="253"/>
      <c r="H91" s="141"/>
      <c r="I91" s="142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</row>
    <row r="92" spans="1:30" ht="15.75" customHeight="1" outlineLevel="1" x14ac:dyDescent="0.35">
      <c r="A92" s="153">
        <v>178</v>
      </c>
      <c r="B92" s="153" t="s">
        <v>208</v>
      </c>
      <c r="C92" s="155"/>
      <c r="D92" s="155"/>
      <c r="E92" s="155"/>
      <c r="F92" s="155"/>
      <c r="G92" s="253"/>
      <c r="H92" s="141"/>
      <c r="I92" s="142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</row>
    <row r="93" spans="1:30" ht="15.75" customHeight="1" x14ac:dyDescent="0.35">
      <c r="A93" s="149">
        <v>18</v>
      </c>
      <c r="B93" s="149" t="s">
        <v>209</v>
      </c>
      <c r="C93" s="150"/>
      <c r="D93" s="150"/>
      <c r="E93" s="150"/>
      <c r="F93" s="150"/>
      <c r="G93" s="252"/>
      <c r="H93" s="141"/>
      <c r="I93" s="142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</row>
    <row r="94" spans="1:30" ht="15.75" customHeight="1" x14ac:dyDescent="0.35">
      <c r="A94" s="153">
        <v>181</v>
      </c>
      <c r="B94" s="153" t="s">
        <v>210</v>
      </c>
      <c r="C94" s="155"/>
      <c r="D94" s="155"/>
      <c r="E94" s="155"/>
      <c r="F94" s="155"/>
      <c r="G94" s="253"/>
      <c r="H94" s="141"/>
      <c r="I94" s="142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</row>
    <row r="95" spans="1:30" ht="15.75" customHeight="1" x14ac:dyDescent="0.35">
      <c r="A95" s="153"/>
      <c r="B95" s="153" t="s">
        <v>211</v>
      </c>
      <c r="C95" s="155" t="s">
        <v>23</v>
      </c>
      <c r="D95" s="183"/>
      <c r="E95" s="155"/>
      <c r="F95" s="155"/>
      <c r="G95" s="253"/>
      <c r="H95" s="141"/>
      <c r="I95" s="142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</row>
    <row r="96" spans="1:30" ht="15.75" customHeight="1" x14ac:dyDescent="0.35">
      <c r="A96" s="153"/>
      <c r="B96" s="153" t="s">
        <v>212</v>
      </c>
      <c r="C96" s="155" t="s">
        <v>29</v>
      </c>
      <c r="D96" s="155"/>
      <c r="E96" s="155"/>
      <c r="F96" s="155"/>
      <c r="G96" s="253"/>
      <c r="H96" s="141"/>
      <c r="I96" s="142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</row>
    <row r="97" spans="1:30" ht="15.75" customHeight="1" x14ac:dyDescent="0.35">
      <c r="A97" s="153"/>
      <c r="B97" s="153" t="s">
        <v>213</v>
      </c>
      <c r="C97" s="155" t="s">
        <v>29</v>
      </c>
      <c r="D97" s="155"/>
      <c r="E97" s="155"/>
      <c r="F97" s="155"/>
      <c r="G97" s="253"/>
      <c r="H97" s="141"/>
      <c r="I97" s="142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</row>
    <row r="98" spans="1:30" ht="15.75" customHeight="1" outlineLevel="1" x14ac:dyDescent="0.35">
      <c r="A98" s="153">
        <v>182</v>
      </c>
      <c r="B98" s="153" t="s">
        <v>214</v>
      </c>
      <c r="C98" s="155"/>
      <c r="D98" s="155"/>
      <c r="E98" s="155"/>
      <c r="F98" s="155"/>
      <c r="G98" s="253"/>
      <c r="H98" s="141"/>
      <c r="I98" s="142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</row>
    <row r="99" spans="1:30" ht="15.75" customHeight="1" outlineLevel="1" x14ac:dyDescent="0.35">
      <c r="A99" s="153">
        <v>183</v>
      </c>
      <c r="B99" s="153" t="s">
        <v>215</v>
      </c>
      <c r="C99" s="155"/>
      <c r="D99" s="155"/>
      <c r="E99" s="155"/>
      <c r="F99" s="155"/>
      <c r="G99" s="253"/>
      <c r="H99" s="141"/>
      <c r="I99" s="142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</row>
    <row r="100" spans="1:30" ht="15.75" customHeight="1" x14ac:dyDescent="0.35">
      <c r="A100" s="153">
        <v>184</v>
      </c>
      <c r="B100" s="153" t="s">
        <v>216</v>
      </c>
      <c r="C100" s="155"/>
      <c r="D100" s="155"/>
      <c r="E100" s="155"/>
      <c r="F100" s="155"/>
      <c r="G100" s="253"/>
      <c r="H100" s="141"/>
      <c r="I100" s="142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</row>
    <row r="101" spans="1:30" ht="15.75" customHeight="1" x14ac:dyDescent="0.35">
      <c r="A101" s="153"/>
      <c r="B101" s="189" t="s">
        <v>217</v>
      </c>
      <c r="C101" s="190" t="s">
        <v>125</v>
      </c>
      <c r="D101" s="190"/>
      <c r="E101" s="183"/>
      <c r="F101" s="190"/>
      <c r="G101" s="253"/>
      <c r="H101" s="141"/>
      <c r="I101" s="15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</row>
    <row r="102" spans="1:30" ht="15.75" customHeight="1" outlineLevel="1" x14ac:dyDescent="0.35">
      <c r="A102" s="153">
        <v>185</v>
      </c>
      <c r="B102" s="153" t="s">
        <v>218</v>
      </c>
      <c r="C102" s="155"/>
      <c r="D102" s="155"/>
      <c r="E102" s="155"/>
      <c r="F102" s="155"/>
      <c r="G102" s="253"/>
      <c r="H102" s="141"/>
      <c r="I102" s="142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</row>
    <row r="103" spans="1:30" ht="15.75" customHeight="1" outlineLevel="1" x14ac:dyDescent="0.35">
      <c r="A103" s="153"/>
      <c r="B103" s="200" t="s">
        <v>556</v>
      </c>
      <c r="C103" s="194" t="s">
        <v>21</v>
      </c>
      <c r="D103" s="155"/>
      <c r="E103" s="155"/>
      <c r="F103" s="155"/>
      <c r="G103" s="253"/>
      <c r="H103" s="141"/>
      <c r="I103" s="142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</row>
    <row r="104" spans="1:30" ht="15.75" customHeight="1" outlineLevel="1" x14ac:dyDescent="0.35">
      <c r="A104" s="149">
        <v>19</v>
      </c>
      <c r="B104" s="149" t="s">
        <v>219</v>
      </c>
      <c r="C104" s="150"/>
      <c r="D104" s="150"/>
      <c r="E104" s="150"/>
      <c r="F104" s="150"/>
      <c r="G104" s="252"/>
      <c r="H104" s="141"/>
      <c r="I104" s="142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</row>
    <row r="105" spans="1:30" ht="15.75" customHeight="1" x14ac:dyDescent="0.35">
      <c r="A105" s="153"/>
      <c r="B105" s="153"/>
      <c r="C105" s="155"/>
      <c r="D105" s="155"/>
      <c r="E105" s="155"/>
      <c r="F105" s="155"/>
      <c r="G105" s="253"/>
      <c r="H105" s="141"/>
      <c r="I105" s="142"/>
      <c r="J105" s="139"/>
      <c r="K105" s="139"/>
      <c r="L105" s="139"/>
      <c r="M105" s="207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</row>
    <row r="106" spans="1:30" ht="15.75" customHeight="1" x14ac:dyDescent="0.35">
      <c r="A106" s="149">
        <v>2</v>
      </c>
      <c r="B106" s="149" t="s">
        <v>220</v>
      </c>
      <c r="C106" s="150"/>
      <c r="D106" s="150"/>
      <c r="E106" s="150"/>
      <c r="F106" s="150"/>
      <c r="G106" s="252"/>
      <c r="H106" s="160"/>
      <c r="I106" s="156"/>
      <c r="J106" s="139"/>
      <c r="K106" s="139"/>
      <c r="L106" s="139"/>
      <c r="M106" s="208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</row>
    <row r="107" spans="1:30" ht="15.75" customHeight="1" x14ac:dyDescent="0.35">
      <c r="A107" s="149">
        <v>21</v>
      </c>
      <c r="B107" s="149" t="s">
        <v>221</v>
      </c>
      <c r="C107" s="150"/>
      <c r="D107" s="150"/>
      <c r="E107" s="150"/>
      <c r="F107" s="150"/>
      <c r="G107" s="252"/>
      <c r="H107" s="141"/>
      <c r="I107" s="142"/>
      <c r="J107" s="139"/>
      <c r="K107" s="152"/>
      <c r="L107" s="143"/>
      <c r="M107" s="20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</row>
    <row r="108" spans="1:30" ht="15.75" customHeight="1" x14ac:dyDescent="0.35">
      <c r="A108" s="153">
        <v>211</v>
      </c>
      <c r="B108" s="153" t="s">
        <v>222</v>
      </c>
      <c r="C108" s="155"/>
      <c r="D108" s="155"/>
      <c r="E108" s="155"/>
      <c r="F108" s="155"/>
      <c r="G108" s="253"/>
      <c r="H108" s="141"/>
      <c r="I108" s="142"/>
      <c r="J108" s="139"/>
      <c r="K108" s="139"/>
      <c r="L108" s="139"/>
      <c r="M108" s="207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</row>
    <row r="109" spans="1:30" ht="15.75" customHeight="1" x14ac:dyDescent="0.35">
      <c r="A109" s="153"/>
      <c r="B109" s="189" t="s">
        <v>147</v>
      </c>
      <c r="C109" s="190" t="s">
        <v>139</v>
      </c>
      <c r="D109" s="210"/>
      <c r="E109" s="190"/>
      <c r="F109" s="190"/>
      <c r="G109" s="253"/>
      <c r="H109" s="141"/>
      <c r="I109" s="238"/>
      <c r="J109" s="207"/>
      <c r="K109" s="207"/>
      <c r="L109" s="207"/>
      <c r="M109" s="207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</row>
    <row r="110" spans="1:30" ht="15.75" customHeight="1" x14ac:dyDescent="0.35">
      <c r="A110" s="153"/>
      <c r="B110" s="189" t="s">
        <v>223</v>
      </c>
      <c r="C110" s="190" t="s">
        <v>139</v>
      </c>
      <c r="D110" s="191"/>
      <c r="E110" s="190"/>
      <c r="F110" s="190"/>
      <c r="G110" s="253"/>
      <c r="H110" s="141"/>
      <c r="I110" s="238"/>
      <c r="J110" s="207"/>
      <c r="K110" s="207"/>
      <c r="L110" s="207"/>
      <c r="M110" s="207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</row>
    <row r="111" spans="1:30" ht="15.75" customHeight="1" x14ac:dyDescent="0.35">
      <c r="A111" s="153">
        <v>212</v>
      </c>
      <c r="B111" s="153" t="s">
        <v>224</v>
      </c>
      <c r="C111" s="155"/>
      <c r="D111" s="197"/>
      <c r="E111" s="155"/>
      <c r="F111" s="155"/>
      <c r="G111" s="253"/>
      <c r="H111" s="141"/>
      <c r="I111" s="182"/>
      <c r="J111" s="239"/>
      <c r="K111" s="239"/>
      <c r="L111" s="239"/>
      <c r="M111" s="207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</row>
    <row r="112" spans="1:30" ht="15" customHeight="1" x14ac:dyDescent="0.35">
      <c r="A112" s="153"/>
      <c r="B112" s="206" t="s">
        <v>567</v>
      </c>
      <c r="C112" s="190" t="s">
        <v>139</v>
      </c>
      <c r="D112" s="190"/>
      <c r="E112" s="190"/>
      <c r="F112" s="190"/>
      <c r="G112" s="253"/>
      <c r="H112" s="198"/>
      <c r="I112" s="240"/>
      <c r="J112" s="239"/>
      <c r="K112" s="239"/>
      <c r="L112" s="239"/>
      <c r="M112" s="207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</row>
    <row r="113" spans="1:30" ht="15.75" customHeight="1" x14ac:dyDescent="0.35">
      <c r="A113" s="153"/>
      <c r="B113" s="153" t="s">
        <v>225</v>
      </c>
      <c r="C113" s="155" t="s">
        <v>139</v>
      </c>
      <c r="D113" s="197"/>
      <c r="E113" s="155"/>
      <c r="F113" s="155"/>
      <c r="G113" s="253"/>
      <c r="H113" s="141"/>
      <c r="I113" s="241"/>
      <c r="J113" s="242"/>
      <c r="K113" s="242"/>
      <c r="L113" s="242"/>
      <c r="M113" s="242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</row>
    <row r="114" spans="1:30" ht="15.75" customHeight="1" outlineLevel="1" x14ac:dyDescent="0.35">
      <c r="A114" s="153">
        <v>213</v>
      </c>
      <c r="B114" s="153" t="s">
        <v>226</v>
      </c>
      <c r="C114" s="155"/>
      <c r="D114" s="197"/>
      <c r="E114" s="155"/>
      <c r="F114" s="155"/>
      <c r="G114" s="253"/>
      <c r="H114" s="141"/>
      <c r="I114" s="241"/>
      <c r="J114" s="242"/>
      <c r="K114" s="242"/>
      <c r="L114" s="242"/>
      <c r="M114" s="242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</row>
    <row r="115" spans="1:30" ht="15.75" customHeight="1" outlineLevel="1" x14ac:dyDescent="0.35">
      <c r="A115" s="153">
        <v>214</v>
      </c>
      <c r="B115" s="153" t="s">
        <v>227</v>
      </c>
      <c r="C115" s="155"/>
      <c r="D115" s="197"/>
      <c r="E115" s="155"/>
      <c r="F115" s="155"/>
      <c r="G115" s="253"/>
      <c r="H115" s="141"/>
      <c r="I115" s="241"/>
      <c r="J115" s="242"/>
      <c r="K115" s="242"/>
      <c r="L115" s="242"/>
      <c r="M115" s="242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</row>
    <row r="116" spans="1:30" ht="15.75" customHeight="1" outlineLevel="1" x14ac:dyDescent="0.35">
      <c r="A116" s="153">
        <v>215</v>
      </c>
      <c r="B116" s="153" t="s">
        <v>228</v>
      </c>
      <c r="C116" s="155"/>
      <c r="D116" s="197"/>
      <c r="E116" s="155"/>
      <c r="F116" s="155"/>
      <c r="G116" s="253"/>
      <c r="H116" s="141"/>
      <c r="I116" s="241"/>
      <c r="J116" s="242"/>
      <c r="K116" s="242"/>
      <c r="L116" s="242"/>
      <c r="M116" s="242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</row>
    <row r="117" spans="1:30" ht="15.75" customHeight="1" x14ac:dyDescent="0.35">
      <c r="A117" s="153">
        <v>217</v>
      </c>
      <c r="B117" s="153" t="s">
        <v>229</v>
      </c>
      <c r="C117" s="155"/>
      <c r="D117" s="197"/>
      <c r="E117" s="155"/>
      <c r="F117" s="155"/>
      <c r="G117" s="253"/>
      <c r="H117" s="141"/>
      <c r="I117" s="241"/>
      <c r="J117" s="242"/>
      <c r="K117" s="242"/>
      <c r="L117" s="242"/>
      <c r="M117" s="242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</row>
    <row r="118" spans="1:30" ht="15.75" customHeight="1" outlineLevel="1" x14ac:dyDescent="0.35">
      <c r="A118" s="149">
        <v>22</v>
      </c>
      <c r="B118" s="149" t="s">
        <v>230</v>
      </c>
      <c r="C118" s="150"/>
      <c r="D118" s="150"/>
      <c r="E118" s="150"/>
      <c r="F118" s="150"/>
      <c r="G118" s="252"/>
      <c r="H118" s="141"/>
      <c r="I118" s="234"/>
      <c r="J118" s="207"/>
      <c r="K118" s="207"/>
      <c r="L118" s="207"/>
      <c r="M118" s="207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</row>
    <row r="119" spans="1:30" ht="15.75" customHeight="1" outlineLevel="1" x14ac:dyDescent="0.35">
      <c r="A119" s="153">
        <v>221</v>
      </c>
      <c r="B119" s="153" t="s">
        <v>231</v>
      </c>
      <c r="C119" s="155"/>
      <c r="D119" s="155"/>
      <c r="E119" s="155"/>
      <c r="F119" s="155"/>
      <c r="G119" s="253"/>
      <c r="H119" s="141"/>
      <c r="I119" s="234"/>
      <c r="J119" s="207"/>
      <c r="K119" s="207"/>
      <c r="L119" s="207"/>
      <c r="M119" s="207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</row>
    <row r="120" spans="1:30" ht="15.75" customHeight="1" outlineLevel="1" x14ac:dyDescent="0.35">
      <c r="A120" s="153">
        <v>222</v>
      </c>
      <c r="B120" s="153" t="s">
        <v>232</v>
      </c>
      <c r="C120" s="155"/>
      <c r="D120" s="155"/>
      <c r="E120" s="155"/>
      <c r="F120" s="155"/>
      <c r="G120" s="253"/>
      <c r="H120" s="141"/>
      <c r="I120" s="142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</row>
    <row r="121" spans="1:30" ht="15.75" customHeight="1" outlineLevel="1" x14ac:dyDescent="0.35">
      <c r="A121" s="153">
        <v>223</v>
      </c>
      <c r="B121" s="153" t="s">
        <v>233</v>
      </c>
      <c r="C121" s="155"/>
      <c r="D121" s="155"/>
      <c r="E121" s="155"/>
      <c r="F121" s="155"/>
      <c r="G121" s="253"/>
      <c r="H121" s="141"/>
      <c r="I121" s="142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</row>
    <row r="122" spans="1:30" ht="15.75" customHeight="1" outlineLevel="1" x14ac:dyDescent="0.35">
      <c r="A122" s="153">
        <v>224</v>
      </c>
      <c r="B122" s="153" t="s">
        <v>234</v>
      </c>
      <c r="C122" s="155"/>
      <c r="D122" s="155"/>
      <c r="E122" s="155"/>
      <c r="F122" s="155"/>
      <c r="G122" s="253"/>
      <c r="H122" s="141"/>
      <c r="I122" s="142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</row>
    <row r="123" spans="1:30" ht="15.75" customHeight="1" outlineLevel="1" x14ac:dyDescent="0.35">
      <c r="A123" s="153">
        <v>225</v>
      </c>
      <c r="B123" s="153" t="s">
        <v>235</v>
      </c>
      <c r="C123" s="155"/>
      <c r="D123" s="155"/>
      <c r="E123" s="155"/>
      <c r="F123" s="155"/>
      <c r="G123" s="253"/>
      <c r="H123" s="141"/>
      <c r="I123" s="142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</row>
    <row r="124" spans="1:30" ht="15.75" customHeight="1" outlineLevel="1" x14ac:dyDescent="0.35">
      <c r="A124" s="153"/>
      <c r="B124" s="153" t="s">
        <v>569</v>
      </c>
      <c r="C124" s="155" t="s">
        <v>58</v>
      </c>
      <c r="D124" s="155"/>
      <c r="E124" s="155"/>
      <c r="F124" s="155"/>
      <c r="G124" s="253"/>
      <c r="H124" s="141"/>
      <c r="I124" s="142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</row>
    <row r="125" spans="1:30" ht="15.75" customHeight="1" outlineLevel="1" x14ac:dyDescent="0.35">
      <c r="A125" s="153"/>
      <c r="B125" s="153" t="s">
        <v>548</v>
      </c>
      <c r="C125" s="155" t="s">
        <v>19</v>
      </c>
      <c r="D125" s="155"/>
      <c r="E125" s="155"/>
      <c r="F125" s="155"/>
      <c r="G125" s="253"/>
      <c r="H125" s="141"/>
      <c r="I125" s="142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</row>
    <row r="126" spans="1:30" ht="15.75" customHeight="1" outlineLevel="1" x14ac:dyDescent="0.35">
      <c r="A126" s="153">
        <v>227</v>
      </c>
      <c r="B126" s="153" t="s">
        <v>570</v>
      </c>
      <c r="C126" s="155" t="s">
        <v>19</v>
      </c>
      <c r="D126" s="155"/>
      <c r="E126" s="155"/>
      <c r="F126" s="155"/>
      <c r="G126" s="253"/>
      <c r="H126" s="141"/>
      <c r="I126" s="142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</row>
    <row r="127" spans="1:30" ht="15.75" customHeight="1" x14ac:dyDescent="0.35">
      <c r="A127" s="149">
        <v>23</v>
      </c>
      <c r="B127" s="149" t="s">
        <v>236</v>
      </c>
      <c r="C127" s="150"/>
      <c r="D127" s="150"/>
      <c r="E127" s="150"/>
      <c r="F127" s="150"/>
      <c r="G127" s="252"/>
      <c r="H127" s="199"/>
      <c r="I127" s="142"/>
      <c r="J127" s="139"/>
      <c r="K127" s="152"/>
      <c r="L127" s="143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</row>
    <row r="128" spans="1:30" ht="15" customHeight="1" outlineLevel="1" x14ac:dyDescent="0.35">
      <c r="A128" s="153">
        <v>231</v>
      </c>
      <c r="B128" s="153" t="s">
        <v>237</v>
      </c>
      <c r="C128" s="155"/>
      <c r="D128" s="155"/>
      <c r="E128" s="155"/>
      <c r="F128" s="155"/>
      <c r="G128" s="253"/>
      <c r="H128" s="233"/>
      <c r="I128" s="142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</row>
    <row r="129" spans="1:30" ht="15" customHeight="1" outlineLevel="1" x14ac:dyDescent="0.35">
      <c r="A129" s="153"/>
      <c r="B129" s="193" t="s">
        <v>566</v>
      </c>
      <c r="C129" s="194" t="s">
        <v>139</v>
      </c>
      <c r="D129" s="190"/>
      <c r="E129" s="190"/>
      <c r="F129" s="155"/>
      <c r="G129" s="253"/>
      <c r="H129" s="186"/>
      <c r="I129" s="234"/>
      <c r="J129" s="207"/>
      <c r="K129" s="207"/>
      <c r="L129" s="207"/>
      <c r="M129" s="207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</row>
    <row r="130" spans="1:30" ht="15.75" customHeight="1" x14ac:dyDescent="0.35">
      <c r="A130" s="153">
        <v>232</v>
      </c>
      <c r="B130" s="153" t="s">
        <v>224</v>
      </c>
      <c r="C130" s="155"/>
      <c r="D130" s="155"/>
      <c r="E130" s="155"/>
      <c r="F130" s="155"/>
      <c r="G130" s="253"/>
      <c r="H130" s="141"/>
      <c r="I130" s="235"/>
      <c r="J130" s="236"/>
      <c r="K130" s="236"/>
      <c r="L130" s="236"/>
      <c r="M130" s="207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</row>
    <row r="131" spans="1:30" ht="15.75" customHeight="1" x14ac:dyDescent="0.35">
      <c r="A131" s="153"/>
      <c r="B131" s="206" t="s">
        <v>564</v>
      </c>
      <c r="C131" s="194" t="s">
        <v>58</v>
      </c>
      <c r="D131" s="155"/>
      <c r="E131" s="190"/>
      <c r="F131" s="155"/>
      <c r="G131" s="253"/>
      <c r="H131" s="186"/>
      <c r="I131" s="182"/>
      <c r="J131" s="236"/>
      <c r="K131" s="236"/>
      <c r="L131" s="236"/>
      <c r="M131" s="207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</row>
    <row r="132" spans="1:30" ht="15.75" customHeight="1" x14ac:dyDescent="0.35">
      <c r="A132" s="153"/>
      <c r="B132" s="153" t="s">
        <v>238</v>
      </c>
      <c r="C132" s="155" t="s">
        <v>58</v>
      </c>
      <c r="D132" s="155"/>
      <c r="E132" s="190"/>
      <c r="F132" s="155"/>
      <c r="G132" s="253"/>
      <c r="H132" s="141"/>
      <c r="I132" s="237"/>
      <c r="J132" s="236"/>
      <c r="K132" s="236"/>
      <c r="L132" s="236"/>
      <c r="M132" s="207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</row>
    <row r="133" spans="1:30" ht="15.75" customHeight="1" outlineLevel="1" x14ac:dyDescent="0.35">
      <c r="A133" s="153">
        <v>233</v>
      </c>
      <c r="B133" s="153" t="s">
        <v>226</v>
      </c>
      <c r="C133" s="155"/>
      <c r="D133" s="155"/>
      <c r="E133" s="190"/>
      <c r="F133" s="155"/>
      <c r="G133" s="253"/>
      <c r="H133" s="141"/>
      <c r="I133" s="234"/>
      <c r="J133" s="207"/>
      <c r="K133" s="207"/>
      <c r="L133" s="207"/>
      <c r="M133" s="207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</row>
    <row r="134" spans="1:30" ht="15.75" customHeight="1" outlineLevel="1" x14ac:dyDescent="0.35">
      <c r="A134" s="153">
        <v>234</v>
      </c>
      <c r="B134" s="153" t="s">
        <v>239</v>
      </c>
      <c r="C134" s="155"/>
      <c r="D134" s="155"/>
      <c r="E134" s="190"/>
      <c r="F134" s="155"/>
      <c r="G134" s="253"/>
      <c r="H134" s="141"/>
      <c r="I134" s="234"/>
      <c r="J134" s="207"/>
      <c r="K134" s="207"/>
      <c r="L134" s="207"/>
      <c r="M134" s="207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</row>
    <row r="135" spans="1:30" ht="15.75" customHeight="1" outlineLevel="1" x14ac:dyDescent="0.35">
      <c r="A135" s="153">
        <v>235</v>
      </c>
      <c r="B135" s="153" t="s">
        <v>240</v>
      </c>
      <c r="C135" s="155"/>
      <c r="D135" s="155"/>
      <c r="E135" s="190"/>
      <c r="F135" s="155"/>
      <c r="G135" s="253"/>
      <c r="H135" s="141"/>
      <c r="I135" s="142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</row>
    <row r="136" spans="1:30" ht="15.75" customHeight="1" x14ac:dyDescent="0.35">
      <c r="A136" s="153">
        <v>236</v>
      </c>
      <c r="B136" s="193" t="s">
        <v>229</v>
      </c>
      <c r="C136" s="155"/>
      <c r="D136" s="155"/>
      <c r="E136" s="190"/>
      <c r="F136" s="155"/>
      <c r="G136" s="253"/>
      <c r="H136" s="141"/>
      <c r="I136" s="142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</row>
    <row r="137" spans="1:30" ht="15.75" customHeight="1" x14ac:dyDescent="0.35">
      <c r="A137" s="153"/>
      <c r="B137" s="189" t="s">
        <v>565</v>
      </c>
      <c r="C137" s="190" t="s">
        <v>58</v>
      </c>
      <c r="D137" s="190"/>
      <c r="E137" s="190"/>
      <c r="F137" s="190"/>
      <c r="G137" s="253"/>
      <c r="H137" s="186"/>
      <c r="I137" s="142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</row>
    <row r="138" spans="1:30" ht="15.75" customHeight="1" x14ac:dyDescent="0.35">
      <c r="A138" s="153"/>
      <c r="B138" s="189" t="s">
        <v>568</v>
      </c>
      <c r="C138" s="190" t="s">
        <v>58</v>
      </c>
      <c r="D138" s="190"/>
      <c r="E138" s="190"/>
      <c r="F138" s="190"/>
      <c r="G138" s="253"/>
      <c r="H138" s="186"/>
      <c r="I138" s="142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</row>
    <row r="139" spans="1:30" ht="15.75" customHeight="1" outlineLevel="1" x14ac:dyDescent="0.35">
      <c r="A139" s="153">
        <v>237</v>
      </c>
      <c r="B139" s="153" t="s">
        <v>241</v>
      </c>
      <c r="C139" s="155"/>
      <c r="D139" s="155"/>
      <c r="E139" s="155"/>
      <c r="F139" s="155"/>
      <c r="G139" s="253"/>
      <c r="H139" s="141"/>
      <c r="I139" s="142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</row>
    <row r="140" spans="1:30" ht="15.75" customHeight="1" x14ac:dyDescent="0.35">
      <c r="A140" s="149">
        <v>24</v>
      </c>
      <c r="B140" s="149" t="s">
        <v>242</v>
      </c>
      <c r="C140" s="150"/>
      <c r="D140" s="150"/>
      <c r="E140" s="150"/>
      <c r="F140" s="150"/>
      <c r="G140" s="252"/>
      <c r="H140" s="141"/>
      <c r="I140" s="142"/>
      <c r="J140" s="139"/>
      <c r="K140" s="152"/>
      <c r="L140" s="143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</row>
    <row r="141" spans="1:30" ht="15.75" customHeight="1" x14ac:dyDescent="0.35">
      <c r="A141" s="153">
        <v>241</v>
      </c>
      <c r="B141" s="153" t="s">
        <v>243</v>
      </c>
      <c r="C141" s="155"/>
      <c r="D141" s="155"/>
      <c r="E141" s="155"/>
      <c r="F141" s="155"/>
      <c r="G141" s="253"/>
      <c r="H141" s="141"/>
      <c r="I141" s="142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</row>
    <row r="142" spans="1:30" ht="15.75" customHeight="1" x14ac:dyDescent="0.35">
      <c r="A142" s="153"/>
      <c r="B142" s="153" t="s">
        <v>244</v>
      </c>
      <c r="C142" s="155" t="s">
        <v>245</v>
      </c>
      <c r="D142" s="155"/>
      <c r="E142" s="155"/>
      <c r="F142" s="155"/>
      <c r="G142" s="253"/>
      <c r="H142" s="141"/>
      <c r="I142" s="142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</row>
    <row r="143" spans="1:30" ht="15.75" customHeight="1" x14ac:dyDescent="0.35">
      <c r="A143" s="153"/>
      <c r="B143" s="153" t="s">
        <v>246</v>
      </c>
      <c r="C143" s="155" t="s">
        <v>29</v>
      </c>
      <c r="D143" s="155"/>
      <c r="E143" s="155"/>
      <c r="F143" s="155"/>
      <c r="G143" s="253"/>
      <c r="H143" s="141"/>
      <c r="I143" s="142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</row>
    <row r="144" spans="1:30" ht="15.75" customHeight="1" x14ac:dyDescent="0.35">
      <c r="A144" s="153"/>
      <c r="B144" s="162" t="s">
        <v>247</v>
      </c>
      <c r="C144" s="155" t="s">
        <v>245</v>
      </c>
      <c r="D144" s="155"/>
      <c r="E144" s="155"/>
      <c r="F144" s="155"/>
      <c r="G144" s="253"/>
      <c r="H144" s="141"/>
      <c r="I144" s="142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</row>
    <row r="145" spans="1:30" ht="15.75" customHeight="1" x14ac:dyDescent="0.35">
      <c r="A145" s="153"/>
      <c r="B145" s="153" t="s">
        <v>248</v>
      </c>
      <c r="C145" s="155" t="s">
        <v>249</v>
      </c>
      <c r="D145" s="155"/>
      <c r="E145" s="155"/>
      <c r="F145" s="155"/>
      <c r="G145" s="253"/>
      <c r="H145" s="141"/>
      <c r="I145" s="142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</row>
    <row r="146" spans="1:30" ht="15.75" customHeight="1" x14ac:dyDescent="0.35">
      <c r="A146" s="153"/>
      <c r="B146" s="153" t="s">
        <v>250</v>
      </c>
      <c r="C146" s="155" t="s">
        <v>29</v>
      </c>
      <c r="D146" s="155"/>
      <c r="E146" s="155"/>
      <c r="F146" s="155"/>
      <c r="G146" s="253"/>
      <c r="H146" s="141"/>
      <c r="I146" s="142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</row>
    <row r="147" spans="1:30" ht="15.75" customHeight="1" x14ac:dyDescent="0.35">
      <c r="A147" s="153"/>
      <c r="B147" s="153" t="s">
        <v>251</v>
      </c>
      <c r="C147" s="155" t="s">
        <v>29</v>
      </c>
      <c r="D147" s="155"/>
      <c r="E147" s="155"/>
      <c r="F147" s="155"/>
      <c r="G147" s="253"/>
      <c r="H147" s="141"/>
      <c r="I147" s="142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</row>
    <row r="148" spans="1:30" ht="15.75" customHeight="1" x14ac:dyDescent="0.35">
      <c r="A148" s="153"/>
      <c r="B148" s="162" t="s">
        <v>252</v>
      </c>
      <c r="C148" s="155" t="s">
        <v>253</v>
      </c>
      <c r="D148" s="155"/>
      <c r="E148" s="155"/>
      <c r="F148" s="155"/>
      <c r="G148" s="253"/>
      <c r="H148" s="141"/>
      <c r="I148" s="142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</row>
    <row r="149" spans="1:30" ht="15.75" customHeight="1" x14ac:dyDescent="0.35">
      <c r="A149" s="153"/>
      <c r="B149" s="153" t="s">
        <v>254</v>
      </c>
      <c r="C149" s="155" t="s">
        <v>139</v>
      </c>
      <c r="D149" s="155"/>
      <c r="E149" s="155"/>
      <c r="F149" s="155"/>
      <c r="G149" s="253"/>
      <c r="H149" s="141"/>
      <c r="I149" s="142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</row>
    <row r="150" spans="1:30" ht="15.75" customHeight="1" x14ac:dyDescent="0.35">
      <c r="A150" s="153"/>
      <c r="B150" s="153" t="s">
        <v>255</v>
      </c>
      <c r="C150" s="155" t="s">
        <v>245</v>
      </c>
      <c r="D150" s="155"/>
      <c r="E150" s="155"/>
      <c r="F150" s="155"/>
      <c r="G150" s="253"/>
      <c r="H150" s="141"/>
      <c r="I150" s="142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</row>
    <row r="151" spans="1:30" ht="15.75" customHeight="1" x14ac:dyDescent="0.35">
      <c r="A151" s="153">
        <v>242</v>
      </c>
      <c r="B151" s="153" t="s">
        <v>256</v>
      </c>
      <c r="C151" s="155"/>
      <c r="D151" s="155"/>
      <c r="E151" s="155"/>
      <c r="F151" s="155"/>
      <c r="G151" s="253"/>
      <c r="H151" s="141"/>
      <c r="I151" s="142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</row>
    <row r="152" spans="1:30" ht="15.75" customHeight="1" x14ac:dyDescent="0.35">
      <c r="A152" s="153"/>
      <c r="B152" s="153" t="s">
        <v>257</v>
      </c>
      <c r="C152" s="155" t="s">
        <v>19</v>
      </c>
      <c r="D152" s="155"/>
      <c r="E152" s="155"/>
      <c r="F152" s="155"/>
      <c r="G152" s="253"/>
      <c r="H152" s="141"/>
      <c r="I152" s="142"/>
      <c r="J152" s="139"/>
      <c r="K152" s="145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</row>
    <row r="153" spans="1:30" ht="15.75" customHeight="1" x14ac:dyDescent="0.35">
      <c r="A153" s="153"/>
      <c r="B153" s="153" t="s">
        <v>258</v>
      </c>
      <c r="C153" s="155" t="s">
        <v>253</v>
      </c>
      <c r="D153" s="155"/>
      <c r="E153" s="155"/>
      <c r="F153" s="155"/>
      <c r="G153" s="253"/>
      <c r="H153" s="141"/>
      <c r="I153" s="142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</row>
    <row r="154" spans="1:30" ht="15.75" customHeight="1" x14ac:dyDescent="0.35">
      <c r="A154" s="153"/>
      <c r="B154" s="153" t="s">
        <v>259</v>
      </c>
      <c r="C154" s="155" t="s">
        <v>19</v>
      </c>
      <c r="D154" s="155"/>
      <c r="E154" s="155"/>
      <c r="F154" s="155"/>
      <c r="G154" s="253"/>
      <c r="H154" s="141"/>
      <c r="I154" s="142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</row>
    <row r="155" spans="1:30" ht="15.75" customHeight="1" x14ac:dyDescent="0.35">
      <c r="A155" s="153"/>
      <c r="B155" s="153" t="s">
        <v>260</v>
      </c>
      <c r="C155" s="155" t="s">
        <v>253</v>
      </c>
      <c r="D155" s="155"/>
      <c r="E155" s="155"/>
      <c r="F155" s="155"/>
      <c r="G155" s="253"/>
      <c r="H155" s="141"/>
      <c r="I155" s="142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</row>
    <row r="156" spans="1:30" ht="15.75" customHeight="1" outlineLevel="1" x14ac:dyDescent="0.35">
      <c r="A156" s="153">
        <v>243</v>
      </c>
      <c r="B156" s="153" t="s">
        <v>261</v>
      </c>
      <c r="C156" s="155"/>
      <c r="D156" s="155"/>
      <c r="E156" s="155"/>
      <c r="F156" s="155"/>
      <c r="G156" s="253"/>
      <c r="H156" s="141"/>
      <c r="I156" s="142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</row>
    <row r="157" spans="1:30" ht="15.75" customHeight="1" outlineLevel="1" x14ac:dyDescent="0.35">
      <c r="A157" s="153">
        <v>244</v>
      </c>
      <c r="B157" s="153" t="s">
        <v>262</v>
      </c>
      <c r="C157" s="155"/>
      <c r="D157" s="155"/>
      <c r="E157" s="155"/>
      <c r="F157" s="155"/>
      <c r="G157" s="253"/>
      <c r="H157" s="141"/>
      <c r="I157" s="142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</row>
    <row r="158" spans="1:30" ht="15.75" customHeight="1" outlineLevel="1" x14ac:dyDescent="0.35">
      <c r="A158" s="153">
        <v>245</v>
      </c>
      <c r="B158" s="153" t="s">
        <v>263</v>
      </c>
      <c r="C158" s="155"/>
      <c r="D158" s="155"/>
      <c r="E158" s="155"/>
      <c r="F158" s="155"/>
      <c r="G158" s="253"/>
      <c r="H158" s="141"/>
      <c r="I158" s="142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</row>
    <row r="159" spans="1:30" ht="15.75" customHeight="1" outlineLevel="1" x14ac:dyDescent="0.35">
      <c r="A159" s="153">
        <v>247</v>
      </c>
      <c r="B159" s="153" t="s">
        <v>264</v>
      </c>
      <c r="C159" s="155"/>
      <c r="D159" s="155"/>
      <c r="E159" s="155"/>
      <c r="F159" s="155"/>
      <c r="G159" s="253"/>
      <c r="H159" s="141"/>
      <c r="I159" s="142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</row>
    <row r="160" spans="1:30" ht="15.75" customHeight="1" outlineLevel="1" x14ac:dyDescent="0.35">
      <c r="A160" s="153">
        <v>248</v>
      </c>
      <c r="B160" s="153" t="s">
        <v>265</v>
      </c>
      <c r="C160" s="155"/>
      <c r="D160" s="155"/>
      <c r="E160" s="155"/>
      <c r="F160" s="155"/>
      <c r="G160" s="253"/>
      <c r="H160" s="141"/>
      <c r="I160" s="142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</row>
    <row r="161" spans="1:30" ht="15.75" customHeight="1" outlineLevel="1" x14ac:dyDescent="0.35">
      <c r="A161" s="153"/>
      <c r="B161" s="205" t="s">
        <v>520</v>
      </c>
      <c r="C161" s="190" t="s">
        <v>245</v>
      </c>
      <c r="D161" s="190"/>
      <c r="E161" s="190"/>
      <c r="F161" s="190"/>
      <c r="G161" s="253"/>
      <c r="H161" s="141"/>
      <c r="I161" s="142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</row>
    <row r="162" spans="1:30" ht="15.75" customHeight="1" outlineLevel="1" x14ac:dyDescent="0.35">
      <c r="A162" s="149">
        <v>27</v>
      </c>
      <c r="B162" s="149" t="s">
        <v>266</v>
      </c>
      <c r="C162" s="150"/>
      <c r="D162" s="150"/>
      <c r="E162" s="150"/>
      <c r="F162" s="150"/>
      <c r="G162" s="252"/>
      <c r="H162" s="141"/>
      <c r="I162" s="142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</row>
    <row r="163" spans="1:30" ht="15.75" customHeight="1" outlineLevel="1" x14ac:dyDescent="0.35">
      <c r="A163" s="153"/>
      <c r="B163" s="153"/>
      <c r="C163" s="155"/>
      <c r="D163" s="155"/>
      <c r="E163" s="155"/>
      <c r="F163" s="155"/>
      <c r="G163" s="253"/>
      <c r="H163" s="141"/>
      <c r="I163" s="142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</row>
    <row r="164" spans="1:30" ht="15.75" customHeight="1" outlineLevel="1" x14ac:dyDescent="0.35">
      <c r="A164" s="149">
        <v>29</v>
      </c>
      <c r="B164" s="149" t="s">
        <v>219</v>
      </c>
      <c r="C164" s="150"/>
      <c r="D164" s="150"/>
      <c r="E164" s="150"/>
      <c r="F164" s="150"/>
      <c r="G164" s="252"/>
      <c r="H164" s="141"/>
      <c r="I164" s="142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</row>
    <row r="165" spans="1:30" ht="15.75" customHeight="1" x14ac:dyDescent="0.35">
      <c r="A165" s="153"/>
      <c r="B165" s="153"/>
      <c r="C165" s="155"/>
      <c r="D165" s="155"/>
      <c r="E165" s="155"/>
      <c r="F165" s="155"/>
      <c r="G165" s="253"/>
      <c r="H165" s="141"/>
      <c r="I165" s="142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</row>
    <row r="166" spans="1:30" ht="15.75" customHeight="1" x14ac:dyDescent="0.35">
      <c r="A166" s="149">
        <v>3</v>
      </c>
      <c r="B166" s="149" t="s">
        <v>267</v>
      </c>
      <c r="C166" s="150"/>
      <c r="D166" s="150"/>
      <c r="E166" s="150"/>
      <c r="F166" s="150"/>
      <c r="G166" s="252"/>
      <c r="H166" s="141"/>
      <c r="I166" s="142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</row>
    <row r="167" spans="1:30" ht="15.75" customHeight="1" outlineLevel="1" x14ac:dyDescent="0.35">
      <c r="A167" s="149">
        <v>31</v>
      </c>
      <c r="B167" s="149" t="s">
        <v>226</v>
      </c>
      <c r="C167" s="150"/>
      <c r="D167" s="150"/>
      <c r="E167" s="150"/>
      <c r="F167" s="150"/>
      <c r="G167" s="252"/>
      <c r="H167" s="141"/>
      <c r="I167" s="142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</row>
    <row r="168" spans="1:30" ht="15.75" customHeight="1" outlineLevel="1" x14ac:dyDescent="0.35">
      <c r="A168" s="153">
        <v>311</v>
      </c>
      <c r="B168" s="153" t="s">
        <v>268</v>
      </c>
      <c r="C168" s="155"/>
      <c r="D168" s="155"/>
      <c r="E168" s="155"/>
      <c r="F168" s="155"/>
      <c r="G168" s="253"/>
      <c r="H168" s="141"/>
      <c r="I168" s="142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</row>
    <row r="169" spans="1:30" ht="15.75" customHeight="1" outlineLevel="1" x14ac:dyDescent="0.35">
      <c r="A169" s="153">
        <v>313</v>
      </c>
      <c r="B169" s="153" t="s">
        <v>269</v>
      </c>
      <c r="C169" s="155"/>
      <c r="D169" s="155"/>
      <c r="E169" s="155"/>
      <c r="F169" s="155"/>
      <c r="G169" s="253"/>
      <c r="H169" s="141"/>
      <c r="I169" s="142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</row>
    <row r="170" spans="1:30" ht="15.75" customHeight="1" outlineLevel="1" x14ac:dyDescent="0.35">
      <c r="A170" s="153">
        <v>315</v>
      </c>
      <c r="B170" s="153" t="s">
        <v>270</v>
      </c>
      <c r="C170" s="155"/>
      <c r="D170" s="155"/>
      <c r="E170" s="155"/>
      <c r="F170" s="155"/>
      <c r="G170" s="253"/>
      <c r="H170" s="141"/>
      <c r="I170" s="142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</row>
    <row r="171" spans="1:30" ht="15.75" customHeight="1" x14ac:dyDescent="0.35">
      <c r="A171" s="153"/>
      <c r="B171" s="153"/>
      <c r="C171" s="155"/>
      <c r="D171" s="155"/>
      <c r="E171" s="155"/>
      <c r="F171" s="155"/>
      <c r="G171" s="253"/>
      <c r="H171" s="141"/>
      <c r="I171" s="142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</row>
    <row r="172" spans="1:30" ht="15.75" customHeight="1" x14ac:dyDescent="0.35">
      <c r="A172" s="149">
        <v>32</v>
      </c>
      <c r="B172" s="149" t="s">
        <v>271</v>
      </c>
      <c r="C172" s="150"/>
      <c r="D172" s="150"/>
      <c r="E172" s="150"/>
      <c r="F172" s="150"/>
      <c r="G172" s="252"/>
      <c r="H172" s="141"/>
      <c r="I172" s="142"/>
      <c r="J172" s="139"/>
      <c r="K172" s="152"/>
      <c r="L172" s="143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</row>
    <row r="173" spans="1:30" ht="15.75" customHeight="1" x14ac:dyDescent="0.35">
      <c r="A173" s="153">
        <v>321</v>
      </c>
      <c r="B173" s="153" t="s">
        <v>272</v>
      </c>
      <c r="C173" s="155"/>
      <c r="D173" s="155"/>
      <c r="E173" s="155"/>
      <c r="F173" s="155"/>
      <c r="G173" s="253"/>
      <c r="H173" s="141"/>
      <c r="I173" s="142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</row>
    <row r="174" spans="1:30" ht="15.75" customHeight="1" x14ac:dyDescent="0.35">
      <c r="A174" s="153"/>
      <c r="B174" s="189" t="s">
        <v>571</v>
      </c>
      <c r="C174" s="190" t="s">
        <v>139</v>
      </c>
      <c r="D174" s="190"/>
      <c r="E174" s="183"/>
      <c r="F174" s="190"/>
      <c r="G174" s="253"/>
      <c r="H174" s="141"/>
      <c r="I174" s="142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</row>
    <row r="175" spans="1:30" ht="15.75" customHeight="1" x14ac:dyDescent="0.35">
      <c r="A175" s="153"/>
      <c r="B175" s="189" t="s">
        <v>273</v>
      </c>
      <c r="C175" s="190" t="s">
        <v>139</v>
      </c>
      <c r="D175" s="190"/>
      <c r="E175" s="190"/>
      <c r="F175" s="190"/>
      <c r="G175" s="253"/>
      <c r="H175" s="141"/>
      <c r="I175" s="142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</row>
    <row r="176" spans="1:30" ht="15.75" customHeight="1" outlineLevel="1" x14ac:dyDescent="0.35">
      <c r="A176" s="153">
        <v>322</v>
      </c>
      <c r="B176" s="189" t="s">
        <v>274</v>
      </c>
      <c r="C176" s="190"/>
      <c r="D176" s="190"/>
      <c r="E176" s="190"/>
      <c r="F176" s="190"/>
      <c r="G176" s="253"/>
      <c r="H176" s="186"/>
      <c r="I176" s="142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</row>
    <row r="177" spans="1:30" ht="14.25" customHeight="1" x14ac:dyDescent="0.35">
      <c r="A177" s="153"/>
      <c r="B177" s="212" t="s">
        <v>522</v>
      </c>
      <c r="C177" s="190" t="s">
        <v>58</v>
      </c>
      <c r="D177" s="190"/>
      <c r="E177" s="190"/>
      <c r="F177" s="190"/>
      <c r="G177" s="253"/>
      <c r="H177" s="186"/>
      <c r="I177" s="142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</row>
    <row r="178" spans="1:30" ht="15.75" customHeight="1" x14ac:dyDescent="0.35">
      <c r="A178" s="153"/>
      <c r="B178" s="212" t="s">
        <v>548</v>
      </c>
      <c r="C178" s="190" t="s">
        <v>19</v>
      </c>
      <c r="D178" s="190"/>
      <c r="E178" s="190"/>
      <c r="F178" s="190"/>
      <c r="G178" s="253"/>
      <c r="H178" s="186"/>
      <c r="I178" s="142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</row>
    <row r="179" spans="1:30" ht="15.75" customHeight="1" outlineLevel="1" x14ac:dyDescent="0.35">
      <c r="A179" s="153"/>
      <c r="B179" s="189" t="s">
        <v>523</v>
      </c>
      <c r="C179" s="190" t="s">
        <v>58</v>
      </c>
      <c r="D179" s="190"/>
      <c r="E179" s="202"/>
      <c r="F179" s="190"/>
      <c r="G179" s="253"/>
      <c r="H179" s="186"/>
      <c r="I179" s="142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</row>
    <row r="180" spans="1:30" ht="15.75" customHeight="1" outlineLevel="1" x14ac:dyDescent="0.35">
      <c r="A180" s="153"/>
      <c r="B180" s="212" t="s">
        <v>548</v>
      </c>
      <c r="C180" s="190" t="s">
        <v>19</v>
      </c>
      <c r="D180" s="190"/>
      <c r="E180" s="202"/>
      <c r="F180" s="190"/>
      <c r="G180" s="253"/>
      <c r="H180" s="186"/>
      <c r="I180" s="142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</row>
    <row r="181" spans="1:30" ht="15.75" customHeight="1" outlineLevel="1" x14ac:dyDescent="0.35">
      <c r="A181" s="153"/>
      <c r="B181" s="189" t="s">
        <v>275</v>
      </c>
      <c r="C181" s="190" t="s">
        <v>19</v>
      </c>
      <c r="D181" s="202"/>
      <c r="E181" s="191"/>
      <c r="F181" s="190"/>
      <c r="G181" s="253"/>
      <c r="H181" s="141"/>
      <c r="I181" s="142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</row>
    <row r="182" spans="1:30" ht="15.75" customHeight="1" outlineLevel="1" x14ac:dyDescent="0.35">
      <c r="A182" s="153">
        <v>323</v>
      </c>
      <c r="B182" s="189" t="s">
        <v>226</v>
      </c>
      <c r="C182" s="190" t="s">
        <v>19</v>
      </c>
      <c r="D182" s="190"/>
      <c r="E182" s="190"/>
      <c r="F182" s="190"/>
      <c r="G182" s="253"/>
      <c r="H182" s="141"/>
      <c r="I182" s="142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</row>
    <row r="183" spans="1:30" ht="21" customHeight="1" x14ac:dyDescent="0.35">
      <c r="A183" s="153">
        <v>324</v>
      </c>
      <c r="B183" s="153" t="s">
        <v>276</v>
      </c>
      <c r="C183" s="155"/>
      <c r="D183" s="155"/>
      <c r="E183" s="155"/>
      <c r="F183" s="155"/>
      <c r="G183" s="253"/>
      <c r="H183" s="163"/>
      <c r="I183" s="142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</row>
    <row r="184" spans="1:30" ht="15.75" customHeight="1" outlineLevel="1" x14ac:dyDescent="0.35">
      <c r="A184" s="153">
        <v>325</v>
      </c>
      <c r="B184" s="153" t="s">
        <v>277</v>
      </c>
      <c r="C184" s="155"/>
      <c r="D184" s="155"/>
      <c r="E184" s="155"/>
      <c r="F184" s="155"/>
      <c r="G184" s="253"/>
      <c r="H184" s="141"/>
      <c r="I184" s="142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</row>
    <row r="185" spans="1:30" ht="15.75" customHeight="1" outlineLevel="1" x14ac:dyDescent="0.35">
      <c r="A185" s="153">
        <v>326</v>
      </c>
      <c r="B185" s="153" t="s">
        <v>278</v>
      </c>
      <c r="C185" s="155"/>
      <c r="D185" s="155"/>
      <c r="E185" s="155"/>
      <c r="F185" s="155"/>
      <c r="G185" s="253"/>
      <c r="H185" s="141"/>
      <c r="I185" s="142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</row>
    <row r="186" spans="1:30" ht="15.75" customHeight="1" x14ac:dyDescent="0.35">
      <c r="A186" s="153">
        <v>327</v>
      </c>
      <c r="B186" s="153" t="s">
        <v>279</v>
      </c>
      <c r="C186" s="155"/>
      <c r="D186" s="155"/>
      <c r="E186" s="155"/>
      <c r="F186" s="155"/>
      <c r="G186" s="253"/>
      <c r="H186" s="141"/>
      <c r="I186" s="142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</row>
    <row r="187" spans="1:30" ht="14.25" customHeight="1" x14ac:dyDescent="0.35">
      <c r="A187" s="153">
        <v>328</v>
      </c>
      <c r="B187" s="189" t="s">
        <v>280</v>
      </c>
      <c r="C187" s="155"/>
      <c r="D187" s="155"/>
      <c r="E187" s="155"/>
      <c r="F187" s="155"/>
      <c r="G187" s="253"/>
      <c r="H187" s="141"/>
      <c r="I187" s="142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</row>
    <row r="188" spans="1:30" ht="15.75" customHeight="1" x14ac:dyDescent="0.35">
      <c r="A188" s="153"/>
      <c r="B188" s="189" t="s">
        <v>281</v>
      </c>
      <c r="C188" s="190" t="s">
        <v>58</v>
      </c>
      <c r="D188" s="202"/>
      <c r="E188" s="191"/>
      <c r="F188" s="190"/>
      <c r="G188" s="253"/>
      <c r="H188" s="141"/>
      <c r="I188" s="142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</row>
    <row r="189" spans="1:30" ht="15.75" customHeight="1" x14ac:dyDescent="0.35">
      <c r="A189" s="153"/>
      <c r="B189" s="189" t="s">
        <v>521</v>
      </c>
      <c r="C189" s="190" t="s">
        <v>58</v>
      </c>
      <c r="D189" s="210"/>
      <c r="E189" s="202"/>
      <c r="F189" s="190"/>
      <c r="G189" s="253"/>
      <c r="H189" s="141"/>
      <c r="I189" s="141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</row>
    <row r="190" spans="1:30" ht="15.75" customHeight="1" x14ac:dyDescent="0.35">
      <c r="A190" s="153"/>
      <c r="B190" s="153" t="s">
        <v>282</v>
      </c>
      <c r="C190" s="155" t="s">
        <v>23</v>
      </c>
      <c r="D190" s="155"/>
      <c r="E190" s="155"/>
      <c r="F190" s="155"/>
      <c r="G190" s="253"/>
      <c r="H190" s="199"/>
      <c r="I190" s="142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</row>
    <row r="191" spans="1:30" ht="15.75" customHeight="1" x14ac:dyDescent="0.35">
      <c r="A191" s="153"/>
      <c r="B191" s="153" t="s">
        <v>283</v>
      </c>
      <c r="C191" s="155" t="s">
        <v>23</v>
      </c>
      <c r="D191" s="155"/>
      <c r="E191" s="155"/>
      <c r="F191" s="155"/>
      <c r="G191" s="253"/>
      <c r="H191" s="141"/>
      <c r="I191" s="142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</row>
    <row r="192" spans="1:30" ht="15.75" customHeight="1" x14ac:dyDescent="0.35">
      <c r="A192" s="153"/>
      <c r="B192" s="153" t="s">
        <v>284</v>
      </c>
      <c r="C192" s="155" t="s">
        <v>23</v>
      </c>
      <c r="D192" s="155"/>
      <c r="E192" s="155"/>
      <c r="F192" s="155"/>
      <c r="G192" s="253"/>
      <c r="H192" s="141"/>
      <c r="I192" s="142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</row>
    <row r="193" spans="1:30" ht="15.75" customHeight="1" x14ac:dyDescent="0.35">
      <c r="A193" s="153"/>
      <c r="B193" s="153" t="s">
        <v>285</v>
      </c>
      <c r="C193" s="155" t="s">
        <v>58</v>
      </c>
      <c r="D193" s="155"/>
      <c r="E193" s="155"/>
      <c r="F193" s="155"/>
      <c r="G193" s="253"/>
      <c r="H193" s="141"/>
      <c r="I193" s="142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</row>
    <row r="194" spans="1:30" ht="15.75" customHeight="1" x14ac:dyDescent="0.35">
      <c r="A194" s="153"/>
      <c r="B194" s="153" t="s">
        <v>286</v>
      </c>
      <c r="C194" s="155" t="s">
        <v>23</v>
      </c>
      <c r="D194" s="155"/>
      <c r="E194" s="155"/>
      <c r="F194" s="155"/>
      <c r="G194" s="253"/>
      <c r="H194" s="141"/>
      <c r="I194" s="142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</row>
    <row r="195" spans="1:30" ht="15.75" customHeight="1" x14ac:dyDescent="0.35">
      <c r="A195" s="149">
        <v>33</v>
      </c>
      <c r="B195" s="149" t="s">
        <v>287</v>
      </c>
      <c r="C195" s="150"/>
      <c r="D195" s="150"/>
      <c r="E195" s="150"/>
      <c r="F195" s="150"/>
      <c r="G195" s="252"/>
      <c r="H195" s="141"/>
      <c r="I195" s="142"/>
      <c r="J195" s="139"/>
      <c r="K195" s="152"/>
      <c r="L195" s="143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</row>
    <row r="196" spans="1:30" ht="15.75" customHeight="1" x14ac:dyDescent="0.35">
      <c r="A196" s="153">
        <v>332</v>
      </c>
      <c r="B196" s="153" t="s">
        <v>224</v>
      </c>
      <c r="C196" s="155"/>
      <c r="D196" s="155"/>
      <c r="E196" s="155"/>
      <c r="F196" s="155"/>
      <c r="G196" s="253"/>
      <c r="H196" s="141"/>
      <c r="I196" s="142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</row>
    <row r="197" spans="1:30" ht="15.75" customHeight="1" x14ac:dyDescent="0.35">
      <c r="A197" s="153"/>
      <c r="B197" s="189" t="s">
        <v>288</v>
      </c>
      <c r="C197" s="190" t="s">
        <v>58</v>
      </c>
      <c r="D197" s="190"/>
      <c r="E197" s="190"/>
      <c r="F197" s="190"/>
      <c r="G197" s="253"/>
      <c r="H197" s="141"/>
      <c r="I197" s="142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</row>
    <row r="198" spans="1:30" ht="15.75" customHeight="1" x14ac:dyDescent="0.35">
      <c r="A198" s="153"/>
      <c r="B198" s="189" t="s">
        <v>289</v>
      </c>
      <c r="C198" s="190" t="s">
        <v>58</v>
      </c>
      <c r="D198" s="190"/>
      <c r="E198" s="190"/>
      <c r="F198" s="190"/>
      <c r="G198" s="253"/>
      <c r="H198" s="141"/>
      <c r="I198" s="142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</row>
    <row r="199" spans="1:30" ht="15.75" customHeight="1" x14ac:dyDescent="0.35">
      <c r="A199" s="153"/>
      <c r="B199" s="153" t="s">
        <v>290</v>
      </c>
      <c r="C199" s="155" t="s">
        <v>139</v>
      </c>
      <c r="D199" s="155"/>
      <c r="E199" s="155"/>
      <c r="F199" s="155"/>
      <c r="G199" s="253"/>
      <c r="H199" s="141"/>
      <c r="I199" s="142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</row>
    <row r="200" spans="1:30" ht="15.75" customHeight="1" x14ac:dyDescent="0.35">
      <c r="A200" s="153">
        <v>333</v>
      </c>
      <c r="B200" s="153" t="s">
        <v>226</v>
      </c>
      <c r="C200" s="155"/>
      <c r="D200" s="155"/>
      <c r="E200" s="155"/>
      <c r="F200" s="155"/>
      <c r="G200" s="253"/>
      <c r="H200" s="188"/>
      <c r="I200" s="164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</row>
    <row r="201" spans="1:30" ht="15.75" customHeight="1" x14ac:dyDescent="0.35">
      <c r="A201" s="153"/>
      <c r="B201" s="189" t="s">
        <v>291</v>
      </c>
      <c r="C201" s="190" t="s">
        <v>29</v>
      </c>
      <c r="D201" s="190"/>
      <c r="E201" s="190"/>
      <c r="F201" s="190"/>
      <c r="G201" s="253"/>
      <c r="H201" s="186"/>
      <c r="I201" s="142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</row>
    <row r="202" spans="1:30" ht="15.75" customHeight="1" x14ac:dyDescent="0.35">
      <c r="A202" s="153"/>
      <c r="B202" s="189" t="s">
        <v>292</v>
      </c>
      <c r="C202" s="190" t="s">
        <v>29</v>
      </c>
      <c r="D202" s="190"/>
      <c r="E202" s="190"/>
      <c r="F202" s="190"/>
      <c r="G202" s="253"/>
      <c r="H202" s="141"/>
      <c r="I202" s="142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</row>
    <row r="203" spans="1:30" ht="15.75" customHeight="1" x14ac:dyDescent="0.35">
      <c r="A203" s="153"/>
      <c r="B203" s="189" t="s">
        <v>293</v>
      </c>
      <c r="C203" s="190" t="s">
        <v>249</v>
      </c>
      <c r="D203" s="190"/>
      <c r="E203" s="190"/>
      <c r="F203" s="190"/>
      <c r="G203" s="253"/>
      <c r="H203" s="141"/>
      <c r="I203" s="215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</row>
    <row r="204" spans="1:30" ht="15.75" customHeight="1" x14ac:dyDescent="0.35">
      <c r="A204" s="153"/>
      <c r="B204" s="189" t="s">
        <v>563</v>
      </c>
      <c r="C204" s="190" t="s">
        <v>249</v>
      </c>
      <c r="D204" s="190"/>
      <c r="E204" s="190"/>
      <c r="F204" s="190"/>
      <c r="G204" s="253"/>
      <c r="H204" s="141"/>
      <c r="I204" s="215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</row>
    <row r="205" spans="1:30" ht="15.75" customHeight="1" x14ac:dyDescent="0.35">
      <c r="A205" s="153"/>
      <c r="B205" s="153" t="s">
        <v>294</v>
      </c>
      <c r="C205" s="155" t="s">
        <v>249</v>
      </c>
      <c r="D205" s="155"/>
      <c r="E205" s="155"/>
      <c r="F205" s="155"/>
      <c r="G205" s="253"/>
      <c r="H205" s="141"/>
      <c r="I205" s="19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</row>
    <row r="206" spans="1:30" ht="15.75" customHeight="1" x14ac:dyDescent="0.35">
      <c r="A206" s="153"/>
      <c r="B206" s="161" t="s">
        <v>295</v>
      </c>
      <c r="C206" s="155" t="s">
        <v>249</v>
      </c>
      <c r="D206" s="155"/>
      <c r="E206" s="155"/>
      <c r="F206" s="155"/>
      <c r="G206" s="253"/>
      <c r="H206" s="141"/>
      <c r="I206" s="19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</row>
    <row r="207" spans="1:30" ht="15.75" customHeight="1" x14ac:dyDescent="0.35">
      <c r="A207" s="153"/>
      <c r="B207" s="153" t="s">
        <v>296</v>
      </c>
      <c r="C207" s="155" t="s">
        <v>29</v>
      </c>
      <c r="D207" s="155"/>
      <c r="E207" s="155"/>
      <c r="F207" s="155"/>
      <c r="G207" s="253"/>
      <c r="H207" s="141"/>
      <c r="I207" s="19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</row>
    <row r="208" spans="1:30" ht="15.75" customHeight="1" x14ac:dyDescent="0.35">
      <c r="A208" s="153"/>
      <c r="B208" s="153" t="s">
        <v>297</v>
      </c>
      <c r="C208" s="155" t="s">
        <v>29</v>
      </c>
      <c r="D208" s="155"/>
      <c r="E208" s="155"/>
      <c r="F208" s="155"/>
      <c r="G208" s="253"/>
      <c r="H208" s="166"/>
      <c r="I208" s="19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</row>
    <row r="209" spans="1:30" ht="15.75" customHeight="1" x14ac:dyDescent="0.35">
      <c r="A209" s="153"/>
      <c r="B209" s="153" t="s">
        <v>298</v>
      </c>
      <c r="C209" s="155" t="s">
        <v>249</v>
      </c>
      <c r="D209" s="155"/>
      <c r="E209" s="155"/>
      <c r="F209" s="155"/>
      <c r="G209" s="253"/>
      <c r="H209" s="166"/>
      <c r="I209" s="19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</row>
    <row r="210" spans="1:30" ht="15.75" customHeight="1" outlineLevel="1" x14ac:dyDescent="0.35">
      <c r="A210" s="153">
        <v>335</v>
      </c>
      <c r="B210" s="153" t="s">
        <v>299</v>
      </c>
      <c r="C210" s="155"/>
      <c r="D210" s="155"/>
      <c r="E210" s="155"/>
      <c r="F210" s="155"/>
      <c r="G210" s="253"/>
      <c r="H210" s="166"/>
      <c r="I210" s="19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</row>
    <row r="211" spans="1:30" ht="15.75" customHeight="1" outlineLevel="1" x14ac:dyDescent="0.35">
      <c r="A211" s="153"/>
      <c r="B211" s="189" t="s">
        <v>561</v>
      </c>
      <c r="C211" s="190" t="s">
        <v>58</v>
      </c>
      <c r="D211" s="190"/>
      <c r="E211" s="210"/>
      <c r="F211" s="190"/>
      <c r="G211" s="253"/>
      <c r="H211" s="192"/>
      <c r="I211" s="19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</row>
    <row r="212" spans="1:30" ht="15.75" customHeight="1" outlineLevel="1" x14ac:dyDescent="0.35">
      <c r="A212" s="153"/>
      <c r="B212" s="211" t="s">
        <v>544</v>
      </c>
      <c r="C212" s="213" t="s">
        <v>139</v>
      </c>
      <c r="D212" s="213"/>
      <c r="E212" s="214"/>
      <c r="F212" s="190"/>
      <c r="G212" s="253"/>
      <c r="H212" s="192"/>
      <c r="I212" s="142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</row>
    <row r="213" spans="1:30" ht="15.75" customHeight="1" outlineLevel="1" x14ac:dyDescent="0.35">
      <c r="A213" s="153"/>
      <c r="B213" s="211" t="s">
        <v>545</v>
      </c>
      <c r="C213" s="213" t="s">
        <v>19</v>
      </c>
      <c r="D213" s="213"/>
      <c r="E213" s="214"/>
      <c r="F213" s="190"/>
      <c r="G213" s="253"/>
      <c r="H213" s="192"/>
      <c r="I213" s="142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</row>
    <row r="214" spans="1:30" ht="15.75" customHeight="1" outlineLevel="1" x14ac:dyDescent="0.35">
      <c r="A214" s="153">
        <v>336</v>
      </c>
      <c r="B214" s="153" t="s">
        <v>300</v>
      </c>
      <c r="C214" s="155"/>
      <c r="D214" s="155"/>
      <c r="E214" s="155"/>
      <c r="F214" s="155"/>
      <c r="G214" s="253"/>
      <c r="H214" s="166"/>
      <c r="I214" s="142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</row>
    <row r="215" spans="1:30" ht="15.75" customHeight="1" x14ac:dyDescent="0.35">
      <c r="A215" s="149">
        <v>34</v>
      </c>
      <c r="B215" s="149" t="s">
        <v>301</v>
      </c>
      <c r="C215" s="150"/>
      <c r="D215" s="150"/>
      <c r="E215" s="150"/>
      <c r="F215" s="150"/>
      <c r="G215" s="252"/>
      <c r="H215" s="166"/>
      <c r="I215" s="142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</row>
    <row r="216" spans="1:30" ht="15.75" customHeight="1" outlineLevel="1" x14ac:dyDescent="0.35">
      <c r="A216" s="153">
        <v>342</v>
      </c>
      <c r="B216" s="153" t="s">
        <v>224</v>
      </c>
      <c r="C216" s="155"/>
      <c r="D216" s="155"/>
      <c r="E216" s="155"/>
      <c r="F216" s="155"/>
      <c r="G216" s="253"/>
      <c r="H216" s="141"/>
      <c r="I216" s="142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</row>
    <row r="217" spans="1:30" ht="15.75" customHeight="1" outlineLevel="1" x14ac:dyDescent="0.35">
      <c r="A217" s="153"/>
      <c r="B217" s="189" t="s">
        <v>302</v>
      </c>
      <c r="C217" s="190" t="s">
        <v>139</v>
      </c>
      <c r="D217" s="183"/>
      <c r="E217" s="190"/>
      <c r="F217" s="190"/>
      <c r="G217" s="253"/>
      <c r="H217" s="141"/>
      <c r="I217" s="142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</row>
    <row r="218" spans="1:30" ht="15.75" customHeight="1" outlineLevel="1" x14ac:dyDescent="0.35">
      <c r="A218" s="153"/>
      <c r="B218" s="189" t="s">
        <v>303</v>
      </c>
      <c r="C218" s="190" t="s">
        <v>29</v>
      </c>
      <c r="D218" s="190"/>
      <c r="E218" s="190"/>
      <c r="F218" s="190"/>
      <c r="G218" s="253"/>
      <c r="H218" s="141"/>
      <c r="I218" s="142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</row>
    <row r="219" spans="1:30" ht="15.75" customHeight="1" outlineLevel="1" x14ac:dyDescent="0.35">
      <c r="A219" s="153">
        <v>343</v>
      </c>
      <c r="B219" s="153" t="s">
        <v>226</v>
      </c>
      <c r="C219" s="155"/>
      <c r="D219" s="155"/>
      <c r="E219" s="155"/>
      <c r="F219" s="155"/>
      <c r="G219" s="253"/>
      <c r="H219" s="141"/>
      <c r="I219" s="142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</row>
    <row r="220" spans="1:30" ht="15.75" customHeight="1" x14ac:dyDescent="0.35">
      <c r="A220" s="153">
        <v>345</v>
      </c>
      <c r="B220" s="153" t="s">
        <v>304</v>
      </c>
      <c r="C220" s="155"/>
      <c r="D220" s="155"/>
      <c r="E220" s="155"/>
      <c r="F220" s="155"/>
      <c r="G220" s="253"/>
      <c r="H220" s="141"/>
      <c r="I220" s="142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</row>
    <row r="221" spans="1:30" ht="15.75" customHeight="1" x14ac:dyDescent="0.35">
      <c r="A221" s="153"/>
      <c r="B221" s="153" t="s">
        <v>305</v>
      </c>
      <c r="C221" s="155" t="s">
        <v>125</v>
      </c>
      <c r="D221" s="155"/>
      <c r="E221" s="155"/>
      <c r="F221" s="155"/>
      <c r="G221" s="253"/>
      <c r="H221" s="141"/>
      <c r="I221" s="142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</row>
    <row r="222" spans="1:30" ht="15.75" customHeight="1" outlineLevel="1" x14ac:dyDescent="0.35">
      <c r="A222" s="153"/>
      <c r="B222" s="153" t="s">
        <v>306</v>
      </c>
      <c r="C222" s="155"/>
      <c r="D222" s="155"/>
      <c r="E222" s="155"/>
      <c r="F222" s="155"/>
      <c r="G222" s="253"/>
      <c r="H222" s="141"/>
      <c r="I222" s="142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</row>
    <row r="223" spans="1:30" ht="15.75" customHeight="1" x14ac:dyDescent="0.35">
      <c r="A223" s="153"/>
      <c r="B223" s="153" t="s">
        <v>307</v>
      </c>
      <c r="C223" s="155" t="s">
        <v>125</v>
      </c>
      <c r="D223" s="155"/>
      <c r="E223" s="155"/>
      <c r="F223" s="155"/>
      <c r="G223" s="253"/>
      <c r="H223" s="141"/>
      <c r="I223" s="142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</row>
    <row r="224" spans="1:30" ht="15.75" customHeight="1" x14ac:dyDescent="0.35">
      <c r="A224" s="153"/>
      <c r="B224" s="153" t="s">
        <v>308</v>
      </c>
      <c r="C224" s="155"/>
      <c r="D224" s="155"/>
      <c r="E224" s="155"/>
      <c r="F224" s="155"/>
      <c r="G224" s="253"/>
      <c r="H224" s="141"/>
      <c r="I224" s="142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</row>
    <row r="225" spans="1:30" ht="15.75" customHeight="1" x14ac:dyDescent="0.35">
      <c r="A225" s="153"/>
      <c r="B225" s="153" t="s">
        <v>309</v>
      </c>
      <c r="C225" s="155" t="s">
        <v>125</v>
      </c>
      <c r="D225" s="155"/>
      <c r="E225" s="155"/>
      <c r="F225" s="155"/>
      <c r="G225" s="253"/>
      <c r="H225" s="141"/>
      <c r="I225" s="142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</row>
    <row r="226" spans="1:30" ht="15.75" customHeight="1" x14ac:dyDescent="0.35">
      <c r="A226" s="153"/>
      <c r="B226" s="153" t="s">
        <v>310</v>
      </c>
      <c r="C226" s="155" t="s">
        <v>58</v>
      </c>
      <c r="D226" s="155"/>
      <c r="E226" s="155"/>
      <c r="F226" s="155"/>
      <c r="G226" s="253"/>
      <c r="H226" s="141"/>
      <c r="I226" s="142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</row>
    <row r="227" spans="1:30" ht="15.75" customHeight="1" x14ac:dyDescent="0.35">
      <c r="A227" s="153"/>
      <c r="B227" s="153" t="s">
        <v>311</v>
      </c>
      <c r="C227" s="155" t="s">
        <v>58</v>
      </c>
      <c r="D227" s="155"/>
      <c r="E227" s="155"/>
      <c r="F227" s="155"/>
      <c r="G227" s="253"/>
      <c r="H227" s="141"/>
      <c r="I227" s="142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</row>
    <row r="228" spans="1:30" ht="15.75" customHeight="1" outlineLevel="1" x14ac:dyDescent="0.35">
      <c r="A228" s="153">
        <v>346</v>
      </c>
      <c r="B228" s="153" t="s">
        <v>300</v>
      </c>
      <c r="C228" s="155"/>
      <c r="D228" s="155"/>
      <c r="E228" s="155"/>
      <c r="F228" s="155"/>
      <c r="G228" s="253"/>
      <c r="H228" s="141"/>
      <c r="I228" s="142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</row>
    <row r="229" spans="1:30" ht="15.75" customHeight="1" outlineLevel="1" x14ac:dyDescent="0.35">
      <c r="A229" s="149">
        <v>38</v>
      </c>
      <c r="B229" s="149" t="s">
        <v>312</v>
      </c>
      <c r="C229" s="150"/>
      <c r="D229" s="150"/>
      <c r="E229" s="150"/>
      <c r="F229" s="150"/>
      <c r="G229" s="252"/>
      <c r="H229" s="141"/>
      <c r="I229" s="142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</row>
    <row r="230" spans="1:30" ht="15.75" customHeight="1" outlineLevel="1" x14ac:dyDescent="0.35">
      <c r="A230" s="153"/>
      <c r="B230" s="153"/>
      <c r="C230" s="155"/>
      <c r="D230" s="155"/>
      <c r="E230" s="155"/>
      <c r="F230" s="155"/>
      <c r="G230" s="253"/>
      <c r="H230" s="141"/>
      <c r="I230" s="142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</row>
    <row r="231" spans="1:30" ht="15.75" customHeight="1" outlineLevel="1" x14ac:dyDescent="0.35">
      <c r="A231" s="149">
        <v>39</v>
      </c>
      <c r="B231" s="149" t="s">
        <v>219</v>
      </c>
      <c r="C231" s="150"/>
      <c r="D231" s="150"/>
      <c r="E231" s="150"/>
      <c r="F231" s="150"/>
      <c r="G231" s="252"/>
      <c r="H231" s="141"/>
      <c r="I231" s="142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</row>
    <row r="232" spans="1:30" ht="15.75" customHeight="1" x14ac:dyDescent="0.35">
      <c r="A232" s="153"/>
      <c r="B232" s="153"/>
      <c r="C232" s="155"/>
      <c r="D232" s="155"/>
      <c r="E232" s="155"/>
      <c r="F232" s="155"/>
      <c r="G232" s="253"/>
      <c r="H232" s="141"/>
      <c r="I232" s="142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</row>
    <row r="233" spans="1:30" ht="15.75" customHeight="1" x14ac:dyDescent="0.35">
      <c r="A233" s="149">
        <v>4</v>
      </c>
      <c r="B233" s="149" t="s">
        <v>313</v>
      </c>
      <c r="C233" s="150"/>
      <c r="D233" s="150"/>
      <c r="E233" s="150"/>
      <c r="F233" s="150"/>
      <c r="G233" s="252"/>
      <c r="H233" s="141"/>
      <c r="I233" s="142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</row>
    <row r="234" spans="1:30" ht="15.75" customHeight="1" x14ac:dyDescent="0.35">
      <c r="A234" s="149">
        <v>41</v>
      </c>
      <c r="B234" s="149" t="s">
        <v>314</v>
      </c>
      <c r="C234" s="150"/>
      <c r="D234" s="150"/>
      <c r="E234" s="150"/>
      <c r="F234" s="150"/>
      <c r="G234" s="252"/>
      <c r="H234" s="141"/>
      <c r="I234" s="142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</row>
    <row r="235" spans="1:30" ht="15.75" customHeight="1" outlineLevel="1" x14ac:dyDescent="0.35">
      <c r="A235" s="153">
        <v>411</v>
      </c>
      <c r="B235" s="153" t="s">
        <v>315</v>
      </c>
      <c r="C235" s="155"/>
      <c r="D235" s="155"/>
      <c r="E235" s="155"/>
      <c r="F235" s="155"/>
      <c r="G235" s="253"/>
      <c r="H235" s="141"/>
      <c r="I235" s="142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</row>
    <row r="236" spans="1:30" ht="15.75" customHeight="1" outlineLevel="1" x14ac:dyDescent="0.35">
      <c r="A236" s="153">
        <v>412</v>
      </c>
      <c r="B236" s="153" t="s">
        <v>316</v>
      </c>
      <c r="C236" s="155"/>
      <c r="D236" s="155"/>
      <c r="E236" s="155"/>
      <c r="F236" s="155"/>
      <c r="G236" s="253"/>
      <c r="H236" s="141"/>
      <c r="I236" s="142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</row>
    <row r="237" spans="1:30" ht="15.75" customHeight="1" outlineLevel="1" x14ac:dyDescent="0.35">
      <c r="A237" s="153">
        <v>413</v>
      </c>
      <c r="B237" s="153" t="s">
        <v>317</v>
      </c>
      <c r="C237" s="155"/>
      <c r="D237" s="155"/>
      <c r="E237" s="155"/>
      <c r="F237" s="155"/>
      <c r="G237" s="253"/>
      <c r="H237" s="141"/>
      <c r="I237" s="142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</row>
    <row r="238" spans="1:30" ht="15.75" customHeight="1" outlineLevel="1" x14ac:dyDescent="0.35">
      <c r="A238" s="153">
        <v>414</v>
      </c>
      <c r="B238" s="153" t="s">
        <v>318</v>
      </c>
      <c r="C238" s="155"/>
      <c r="D238" s="155"/>
      <c r="E238" s="155"/>
      <c r="F238" s="155"/>
      <c r="G238" s="253"/>
      <c r="H238" s="141"/>
      <c r="I238" s="142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</row>
    <row r="239" spans="1:30" ht="15.75" customHeight="1" x14ac:dyDescent="0.35">
      <c r="A239" s="153">
        <v>415</v>
      </c>
      <c r="B239" s="153" t="s">
        <v>319</v>
      </c>
      <c r="C239" s="155"/>
      <c r="D239" s="155"/>
      <c r="E239" s="155"/>
      <c r="F239" s="155"/>
      <c r="G239" s="253"/>
      <c r="H239" s="141"/>
      <c r="I239" s="142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</row>
    <row r="240" spans="1:30" ht="15.75" customHeight="1" x14ac:dyDescent="0.35">
      <c r="A240" s="153"/>
      <c r="B240" s="193" t="s">
        <v>533</v>
      </c>
      <c r="C240" s="155" t="s">
        <v>29</v>
      </c>
      <c r="D240" s="155"/>
      <c r="E240" s="155"/>
      <c r="F240" s="155"/>
      <c r="G240" s="253"/>
      <c r="H240" s="141"/>
      <c r="I240" s="142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</row>
    <row r="241" spans="1:30" ht="15.75" customHeight="1" x14ac:dyDescent="0.35">
      <c r="A241" s="153"/>
      <c r="B241" s="193" t="s">
        <v>534</v>
      </c>
      <c r="C241" s="155" t="s">
        <v>29</v>
      </c>
      <c r="D241" s="155"/>
      <c r="E241" s="155"/>
      <c r="F241" s="155"/>
      <c r="G241" s="253"/>
      <c r="H241" s="141"/>
      <c r="I241" s="142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</row>
    <row r="242" spans="1:30" ht="15.75" customHeight="1" x14ac:dyDescent="0.35">
      <c r="A242" s="153"/>
      <c r="B242" s="193" t="s">
        <v>535</v>
      </c>
      <c r="C242" s="155" t="s">
        <v>29</v>
      </c>
      <c r="D242" s="155"/>
      <c r="E242" s="155"/>
      <c r="F242" s="155"/>
      <c r="G242" s="253"/>
      <c r="H242" s="141"/>
      <c r="I242" s="142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</row>
    <row r="243" spans="1:30" ht="15.75" customHeight="1" outlineLevel="1" x14ac:dyDescent="0.35">
      <c r="A243" s="153">
        <v>416</v>
      </c>
      <c r="B243" s="153" t="s">
        <v>320</v>
      </c>
      <c r="C243" s="155"/>
      <c r="D243" s="155"/>
      <c r="E243" s="155"/>
      <c r="F243" s="155"/>
      <c r="G243" s="253"/>
      <c r="H243" s="141"/>
      <c r="I243" s="142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</row>
    <row r="244" spans="1:30" ht="15.75" customHeight="1" outlineLevel="1" x14ac:dyDescent="0.35">
      <c r="A244" s="153">
        <v>417</v>
      </c>
      <c r="B244" s="153" t="s">
        <v>321</v>
      </c>
      <c r="C244" s="155"/>
      <c r="D244" s="155"/>
      <c r="E244" s="155"/>
      <c r="F244" s="155"/>
      <c r="G244" s="253"/>
      <c r="H244" s="141"/>
      <c r="I244" s="142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</row>
    <row r="245" spans="1:30" ht="36.75" customHeight="1" x14ac:dyDescent="0.35">
      <c r="A245" s="149">
        <v>42</v>
      </c>
      <c r="B245" s="149" t="s">
        <v>322</v>
      </c>
      <c r="C245" s="150"/>
      <c r="D245" s="150"/>
      <c r="E245" s="150"/>
      <c r="F245" s="150"/>
      <c r="G245" s="252"/>
      <c r="H245" s="160"/>
      <c r="I245" s="167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</row>
    <row r="246" spans="1:30" ht="36.75" customHeight="1" outlineLevel="1" x14ac:dyDescent="0.35">
      <c r="A246" s="153">
        <v>421</v>
      </c>
      <c r="B246" s="153" t="s">
        <v>323</v>
      </c>
      <c r="C246" s="155" t="s">
        <v>23</v>
      </c>
      <c r="D246" s="155"/>
      <c r="E246" s="155"/>
      <c r="F246" s="155"/>
      <c r="G246" s="253"/>
      <c r="H246" s="160"/>
      <c r="I246" s="167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</row>
    <row r="247" spans="1:30" ht="15.75" customHeight="1" x14ac:dyDescent="0.35">
      <c r="A247" s="153">
        <v>422</v>
      </c>
      <c r="B247" s="153" t="s">
        <v>324</v>
      </c>
      <c r="C247" s="155"/>
      <c r="D247" s="155"/>
      <c r="E247" s="155"/>
      <c r="F247" s="155"/>
      <c r="G247" s="253"/>
      <c r="H247" s="160"/>
      <c r="I247" s="167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</row>
    <row r="248" spans="1:30" ht="15.75" customHeight="1" x14ac:dyDescent="0.35">
      <c r="A248" s="153"/>
      <c r="B248" s="162" t="s">
        <v>325</v>
      </c>
      <c r="C248" s="155" t="s">
        <v>58</v>
      </c>
      <c r="D248" s="155"/>
      <c r="E248" s="155"/>
      <c r="F248" s="155"/>
      <c r="G248" s="253"/>
      <c r="H248" s="160"/>
      <c r="I248" s="167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</row>
    <row r="249" spans="1:30" ht="15.75" customHeight="1" outlineLevel="1" x14ac:dyDescent="0.35">
      <c r="A249" s="153"/>
      <c r="B249" s="153" t="s">
        <v>326</v>
      </c>
      <c r="C249" s="155" t="s">
        <v>58</v>
      </c>
      <c r="D249" s="155"/>
      <c r="E249" s="155"/>
      <c r="F249" s="155"/>
      <c r="G249" s="253"/>
      <c r="H249" s="160"/>
      <c r="I249" s="142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</row>
    <row r="250" spans="1:30" ht="15.75" customHeight="1" outlineLevel="1" x14ac:dyDescent="0.35">
      <c r="A250" s="153"/>
      <c r="B250" s="153" t="s">
        <v>327</v>
      </c>
      <c r="C250" s="155" t="s">
        <v>23</v>
      </c>
      <c r="D250" s="155"/>
      <c r="E250" s="155"/>
      <c r="F250" s="155"/>
      <c r="G250" s="253"/>
      <c r="H250" s="160"/>
      <c r="I250" s="142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</row>
    <row r="251" spans="1:30" ht="15.75" customHeight="1" outlineLevel="1" x14ac:dyDescent="0.35">
      <c r="A251" s="153">
        <v>423</v>
      </c>
      <c r="B251" s="153" t="s">
        <v>328</v>
      </c>
      <c r="C251" s="155"/>
      <c r="D251" s="155"/>
      <c r="E251" s="155"/>
      <c r="F251" s="155"/>
      <c r="G251" s="253"/>
      <c r="H251" s="160"/>
      <c r="I251" s="142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</row>
    <row r="252" spans="1:30" ht="15.75" customHeight="1" outlineLevel="1" x14ac:dyDescent="0.35">
      <c r="A252" s="153">
        <v>426</v>
      </c>
      <c r="B252" s="153" t="s">
        <v>329</v>
      </c>
      <c r="C252" s="155" t="s">
        <v>58</v>
      </c>
      <c r="D252" s="155"/>
      <c r="E252" s="155"/>
      <c r="F252" s="155"/>
      <c r="G252" s="253"/>
      <c r="H252" s="199"/>
      <c r="I252" s="142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</row>
    <row r="253" spans="1:30" ht="15.75" customHeight="1" outlineLevel="1" x14ac:dyDescent="0.35">
      <c r="A253" s="168">
        <v>427</v>
      </c>
      <c r="B253" s="189" t="s">
        <v>330</v>
      </c>
      <c r="C253" s="190" t="s">
        <v>58</v>
      </c>
      <c r="D253" s="190"/>
      <c r="E253" s="190"/>
      <c r="F253" s="190"/>
      <c r="G253" s="253"/>
      <c r="H253" s="199"/>
      <c r="I253" s="142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</row>
    <row r="254" spans="1:30" ht="15.75" customHeight="1" outlineLevel="1" x14ac:dyDescent="0.35">
      <c r="A254" s="168"/>
      <c r="B254" s="216" t="s">
        <v>331</v>
      </c>
      <c r="C254" s="217" t="s">
        <v>23</v>
      </c>
      <c r="D254" s="218"/>
      <c r="E254" s="218"/>
      <c r="F254" s="190"/>
      <c r="G254" s="253"/>
      <c r="H254" s="160"/>
      <c r="I254" s="142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</row>
    <row r="255" spans="1:30" ht="15.75" customHeight="1" outlineLevel="1" x14ac:dyDescent="0.35">
      <c r="A255" s="168"/>
      <c r="B255" s="216" t="s">
        <v>332</v>
      </c>
      <c r="C255" s="217" t="s">
        <v>58</v>
      </c>
      <c r="D255" s="218"/>
      <c r="E255" s="218"/>
      <c r="F255" s="190"/>
      <c r="G255" s="253"/>
      <c r="H255" s="160"/>
      <c r="I255" s="142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</row>
    <row r="256" spans="1:30" ht="15.75" customHeight="1" outlineLevel="1" x14ac:dyDescent="0.35">
      <c r="A256" s="168"/>
      <c r="B256" s="219" t="s">
        <v>333</v>
      </c>
      <c r="C256" s="217" t="s">
        <v>334</v>
      </c>
      <c r="D256" s="220"/>
      <c r="E256" s="217"/>
      <c r="F256" s="190"/>
      <c r="G256" s="253"/>
      <c r="H256" s="160"/>
      <c r="I256" s="142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</row>
    <row r="257" spans="1:30" ht="15.75" customHeight="1" x14ac:dyDescent="0.35">
      <c r="A257" s="168"/>
      <c r="B257" s="219" t="s">
        <v>335</v>
      </c>
      <c r="C257" s="217" t="s">
        <v>334</v>
      </c>
      <c r="D257" s="220"/>
      <c r="E257" s="217"/>
      <c r="F257" s="190"/>
      <c r="G257" s="253"/>
      <c r="H257" s="160"/>
      <c r="I257" s="142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</row>
    <row r="258" spans="1:30" ht="15.75" customHeight="1" x14ac:dyDescent="0.35">
      <c r="A258" s="168"/>
      <c r="B258" s="221" t="s">
        <v>336</v>
      </c>
      <c r="C258" s="222" t="s">
        <v>23</v>
      </c>
      <c r="D258" s="222"/>
      <c r="E258" s="222"/>
      <c r="F258" s="223"/>
      <c r="G258" s="253"/>
      <c r="H258" s="160"/>
      <c r="I258" s="142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</row>
    <row r="259" spans="1:30" ht="15.75" customHeight="1" x14ac:dyDescent="0.35">
      <c r="A259" s="168"/>
      <c r="B259" s="221" t="s">
        <v>337</v>
      </c>
      <c r="C259" s="222" t="s">
        <v>23</v>
      </c>
      <c r="D259" s="222"/>
      <c r="E259" s="222"/>
      <c r="F259" s="223"/>
      <c r="G259" s="253"/>
      <c r="H259" s="160"/>
      <c r="I259" s="142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</row>
    <row r="260" spans="1:30" ht="15.75" customHeight="1" x14ac:dyDescent="0.35">
      <c r="A260" s="149">
        <v>43</v>
      </c>
      <c r="B260" s="169" t="s">
        <v>338</v>
      </c>
      <c r="C260" s="170"/>
      <c r="D260" s="170"/>
      <c r="E260" s="170"/>
      <c r="F260" s="170"/>
      <c r="G260" s="252"/>
      <c r="H260" s="141"/>
      <c r="I260" s="142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</row>
    <row r="261" spans="1:30" ht="15.75" customHeight="1" x14ac:dyDescent="0.35">
      <c r="A261" s="153">
        <v>431</v>
      </c>
      <c r="B261" s="189" t="s">
        <v>339</v>
      </c>
      <c r="C261" s="190" t="s">
        <v>125</v>
      </c>
      <c r="D261" s="190"/>
      <c r="E261" s="183"/>
      <c r="F261" s="190"/>
      <c r="G261" s="253"/>
      <c r="H261" s="141"/>
      <c r="I261" s="142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</row>
    <row r="262" spans="1:30" ht="15.75" customHeight="1" outlineLevel="1" x14ac:dyDescent="0.35">
      <c r="A262" s="153">
        <v>432</v>
      </c>
      <c r="B262" s="153" t="s">
        <v>340</v>
      </c>
      <c r="C262" s="155"/>
      <c r="D262" s="155"/>
      <c r="E262" s="155"/>
      <c r="F262" s="155"/>
      <c r="G262" s="253"/>
      <c r="H262" s="141"/>
      <c r="I262" s="142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</row>
    <row r="263" spans="1:30" ht="15.75" customHeight="1" x14ac:dyDescent="0.35">
      <c r="A263" s="153">
        <v>433</v>
      </c>
      <c r="B263" s="153" t="s">
        <v>341</v>
      </c>
      <c r="C263" s="155"/>
      <c r="D263" s="155"/>
      <c r="E263" s="155"/>
      <c r="F263" s="155"/>
      <c r="G263" s="253"/>
      <c r="H263" s="141"/>
      <c r="I263" s="142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</row>
    <row r="264" spans="1:30" ht="15.75" customHeight="1" x14ac:dyDescent="0.35">
      <c r="A264" s="153"/>
      <c r="B264" s="193" t="s">
        <v>529</v>
      </c>
      <c r="C264" s="155" t="s">
        <v>29</v>
      </c>
      <c r="D264" s="155"/>
      <c r="E264" s="155"/>
      <c r="F264" s="155"/>
      <c r="G264" s="253"/>
      <c r="H264" s="141"/>
      <c r="I264" s="142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</row>
    <row r="265" spans="1:30" ht="15.75" customHeight="1" x14ac:dyDescent="0.35">
      <c r="A265" s="153"/>
      <c r="B265" s="189" t="s">
        <v>530</v>
      </c>
      <c r="C265" s="190" t="s">
        <v>29</v>
      </c>
      <c r="D265" s="183"/>
      <c r="E265" s="190"/>
      <c r="F265" s="190"/>
      <c r="G265" s="253"/>
      <c r="H265" s="141"/>
      <c r="I265" s="142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</row>
    <row r="266" spans="1:30" ht="15.75" customHeight="1" x14ac:dyDescent="0.35">
      <c r="A266" s="153"/>
      <c r="B266" s="189" t="s">
        <v>531</v>
      </c>
      <c r="C266" s="190" t="s">
        <v>29</v>
      </c>
      <c r="D266" s="183"/>
      <c r="E266" s="190"/>
      <c r="F266" s="190"/>
      <c r="G266" s="253"/>
      <c r="H266" s="141"/>
      <c r="I266" s="142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</row>
    <row r="267" spans="1:30" ht="15.75" customHeight="1" x14ac:dyDescent="0.35">
      <c r="A267" s="153"/>
      <c r="B267" s="189" t="s">
        <v>342</v>
      </c>
      <c r="C267" s="190" t="s">
        <v>125</v>
      </c>
      <c r="D267" s="183"/>
      <c r="E267" s="190"/>
      <c r="F267" s="190"/>
      <c r="G267" s="253"/>
      <c r="H267" s="141"/>
      <c r="I267" s="142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</row>
    <row r="268" spans="1:30" ht="15.75" customHeight="1" outlineLevel="1" x14ac:dyDescent="0.35">
      <c r="A268" s="153">
        <v>434</v>
      </c>
      <c r="B268" s="153" t="s">
        <v>343</v>
      </c>
      <c r="C268" s="155"/>
      <c r="D268" s="155"/>
      <c r="E268" s="155"/>
      <c r="F268" s="155"/>
      <c r="G268" s="253"/>
      <c r="H268" s="141"/>
      <c r="I268" s="142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</row>
    <row r="269" spans="1:30" ht="15.75" customHeight="1" outlineLevel="1" x14ac:dyDescent="0.35">
      <c r="A269" s="153">
        <v>436</v>
      </c>
      <c r="B269" s="153" t="s">
        <v>344</v>
      </c>
      <c r="C269" s="155"/>
      <c r="D269" s="155"/>
      <c r="E269" s="155"/>
      <c r="F269" s="155"/>
      <c r="G269" s="253"/>
      <c r="H269" s="141"/>
      <c r="I269" s="142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</row>
    <row r="270" spans="1:30" ht="15.75" customHeight="1" outlineLevel="1" x14ac:dyDescent="0.35">
      <c r="A270" s="153">
        <v>437</v>
      </c>
      <c r="B270" s="153" t="s">
        <v>345</v>
      </c>
      <c r="C270" s="155"/>
      <c r="D270" s="155"/>
      <c r="E270" s="155"/>
      <c r="F270" s="155"/>
      <c r="G270" s="253"/>
      <c r="H270" s="141"/>
      <c r="I270" s="142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</row>
    <row r="271" spans="1:30" ht="15.75" customHeight="1" x14ac:dyDescent="0.35">
      <c r="A271" s="149">
        <v>46</v>
      </c>
      <c r="B271" s="187" t="s">
        <v>346</v>
      </c>
      <c r="C271" s="150"/>
      <c r="D271" s="150"/>
      <c r="E271" s="150"/>
      <c r="F271" s="150"/>
      <c r="G271" s="252"/>
      <c r="H271" s="141"/>
      <c r="I271" s="142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</row>
    <row r="272" spans="1:30" ht="15.75" customHeight="1" x14ac:dyDescent="0.35">
      <c r="A272" s="153">
        <v>461</v>
      </c>
      <c r="B272" s="153" t="s">
        <v>347</v>
      </c>
      <c r="C272" s="155"/>
      <c r="D272" s="155"/>
      <c r="E272" s="155"/>
      <c r="F272" s="155"/>
      <c r="G272" s="253"/>
      <c r="H272" s="141"/>
      <c r="I272" s="142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</row>
    <row r="273" spans="1:30" ht="15.75" customHeight="1" x14ac:dyDescent="0.35">
      <c r="A273" s="153"/>
      <c r="B273" s="189" t="s">
        <v>524</v>
      </c>
      <c r="C273" s="190" t="s">
        <v>58</v>
      </c>
      <c r="D273" s="190"/>
      <c r="E273" s="190"/>
      <c r="F273" s="190"/>
      <c r="G273" s="253"/>
      <c r="H273" s="199"/>
      <c r="I273" s="142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</row>
    <row r="274" spans="1:30" ht="15.75" customHeight="1" outlineLevel="1" x14ac:dyDescent="0.35">
      <c r="A274" s="153">
        <v>462</v>
      </c>
      <c r="B274" s="189" t="s">
        <v>348</v>
      </c>
      <c r="C274" s="190"/>
      <c r="D274" s="190"/>
      <c r="E274" s="190"/>
      <c r="F274" s="190"/>
      <c r="G274" s="253"/>
      <c r="H274" s="141"/>
      <c r="I274" s="142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</row>
    <row r="275" spans="1:30" ht="15.75" customHeight="1" outlineLevel="1" x14ac:dyDescent="0.35">
      <c r="A275" s="153"/>
      <c r="B275" s="189" t="s">
        <v>559</v>
      </c>
      <c r="C275" s="190" t="s">
        <v>139</v>
      </c>
      <c r="D275" s="190"/>
      <c r="E275" s="190"/>
      <c r="F275" s="190"/>
      <c r="G275" s="253"/>
      <c r="H275" s="141"/>
      <c r="I275" s="142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</row>
    <row r="276" spans="1:30" ht="15.75" customHeight="1" outlineLevel="1" x14ac:dyDescent="0.35">
      <c r="A276" s="153"/>
      <c r="B276" s="189" t="s">
        <v>349</v>
      </c>
      <c r="C276" s="190" t="s">
        <v>139</v>
      </c>
      <c r="D276" s="190"/>
      <c r="E276" s="190"/>
      <c r="F276" s="190"/>
      <c r="G276" s="253"/>
      <c r="H276" s="141"/>
      <c r="I276" s="142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</row>
    <row r="277" spans="1:30" ht="15.75" customHeight="1" outlineLevel="1" x14ac:dyDescent="0.35">
      <c r="A277" s="153"/>
      <c r="B277" s="189" t="s">
        <v>350</v>
      </c>
      <c r="C277" s="190" t="s">
        <v>139</v>
      </c>
      <c r="D277" s="190"/>
      <c r="E277" s="190"/>
      <c r="F277" s="190"/>
      <c r="G277" s="253"/>
      <c r="H277" s="141"/>
      <c r="I277" s="142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</row>
    <row r="278" spans="1:30" ht="15.75" customHeight="1" outlineLevel="1" x14ac:dyDescent="0.35">
      <c r="A278" s="153">
        <v>463</v>
      </c>
      <c r="B278" s="189" t="s">
        <v>226</v>
      </c>
      <c r="C278" s="190"/>
      <c r="D278" s="190"/>
      <c r="E278" s="183"/>
      <c r="F278" s="190"/>
      <c r="G278" s="253"/>
      <c r="H278" s="141"/>
      <c r="I278" s="142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</row>
    <row r="279" spans="1:30" ht="15.75" customHeight="1" outlineLevel="1" x14ac:dyDescent="0.35">
      <c r="A279" s="153">
        <v>464</v>
      </c>
      <c r="B279" s="189" t="s">
        <v>276</v>
      </c>
      <c r="C279" s="190"/>
      <c r="D279" s="190"/>
      <c r="E279" s="183"/>
      <c r="F279" s="190"/>
      <c r="G279" s="253"/>
      <c r="H279" s="141"/>
      <c r="I279" s="142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</row>
    <row r="280" spans="1:30" ht="15.75" customHeight="1" outlineLevel="1" x14ac:dyDescent="0.35">
      <c r="A280" s="153">
        <v>465</v>
      </c>
      <c r="B280" s="189" t="s">
        <v>351</v>
      </c>
      <c r="C280" s="190"/>
      <c r="D280" s="190"/>
      <c r="E280" s="183"/>
      <c r="F280" s="190"/>
      <c r="G280" s="253"/>
      <c r="H280" s="141"/>
      <c r="I280" s="142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</row>
    <row r="281" spans="1:30" ht="15.75" customHeight="1" outlineLevel="1" x14ac:dyDescent="0.35">
      <c r="A281" s="153">
        <v>466</v>
      </c>
      <c r="B281" s="189" t="s">
        <v>300</v>
      </c>
      <c r="C281" s="190"/>
      <c r="D281" s="190"/>
      <c r="E281" s="183"/>
      <c r="F281" s="190"/>
      <c r="G281" s="253"/>
      <c r="H281" s="141"/>
      <c r="I281" s="142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</row>
    <row r="282" spans="1:30" ht="15.75" customHeight="1" outlineLevel="1" x14ac:dyDescent="0.35">
      <c r="A282" s="153"/>
      <c r="B282" s="189" t="s">
        <v>528</v>
      </c>
      <c r="C282" s="190" t="s">
        <v>58</v>
      </c>
      <c r="D282" s="190"/>
      <c r="E282" s="190"/>
      <c r="F282" s="190"/>
      <c r="G282" s="253"/>
      <c r="H282" s="141"/>
      <c r="I282" s="142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</row>
    <row r="283" spans="1:30" ht="15.75" customHeight="1" x14ac:dyDescent="0.35">
      <c r="A283" s="153">
        <v>467</v>
      </c>
      <c r="B283" s="189" t="s">
        <v>229</v>
      </c>
      <c r="C283" s="190"/>
      <c r="D283" s="190"/>
      <c r="E283" s="190"/>
      <c r="F283" s="190"/>
      <c r="G283" s="253"/>
      <c r="H283" s="141"/>
      <c r="I283" s="142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</row>
    <row r="284" spans="1:30" ht="15.75" customHeight="1" x14ac:dyDescent="0.35">
      <c r="A284" s="153"/>
      <c r="B284" s="189" t="s">
        <v>527</v>
      </c>
      <c r="C284" s="224" t="s">
        <v>58</v>
      </c>
      <c r="D284" s="224"/>
      <c r="E284" s="224"/>
      <c r="F284" s="190"/>
      <c r="G284" s="253"/>
      <c r="H284" s="141"/>
      <c r="I284" s="142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</row>
    <row r="285" spans="1:30" ht="15.75" customHeight="1" x14ac:dyDescent="0.35">
      <c r="A285" s="153"/>
      <c r="B285" s="225" t="s">
        <v>352</v>
      </c>
      <c r="C285" s="226"/>
      <c r="D285" s="226"/>
      <c r="E285" s="227"/>
      <c r="F285" s="228"/>
      <c r="G285" s="253"/>
      <c r="H285" s="141"/>
      <c r="I285" s="142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</row>
    <row r="286" spans="1:30" ht="15.75" customHeight="1" x14ac:dyDescent="0.35">
      <c r="A286" s="153"/>
      <c r="B286" s="189" t="s">
        <v>353</v>
      </c>
      <c r="C286" s="229"/>
      <c r="D286" s="229"/>
      <c r="E286" s="229"/>
      <c r="F286" s="190"/>
      <c r="G286" s="253"/>
      <c r="H286" s="141"/>
      <c r="I286" s="142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</row>
    <row r="287" spans="1:30" ht="15.75" customHeight="1" x14ac:dyDescent="0.35">
      <c r="A287" s="153"/>
      <c r="B287" s="189" t="s">
        <v>354</v>
      </c>
      <c r="C287" s="190"/>
      <c r="D287" s="190"/>
      <c r="E287" s="190"/>
      <c r="F287" s="190"/>
      <c r="G287" s="253"/>
      <c r="H287" s="141"/>
      <c r="I287" s="142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</row>
    <row r="288" spans="1:30" ht="15.75" customHeight="1" x14ac:dyDescent="0.35">
      <c r="A288" s="153"/>
      <c r="B288" s="189" t="s">
        <v>355</v>
      </c>
      <c r="C288" s="190"/>
      <c r="D288" s="190"/>
      <c r="E288" s="190"/>
      <c r="F288" s="190"/>
      <c r="G288" s="253"/>
      <c r="H288" s="141"/>
      <c r="I288" s="142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</row>
    <row r="289" spans="1:30" ht="15.75" customHeight="1" x14ac:dyDescent="0.35">
      <c r="A289" s="149">
        <v>47</v>
      </c>
      <c r="B289" s="149" t="s">
        <v>356</v>
      </c>
      <c r="C289" s="150"/>
      <c r="D289" s="150"/>
      <c r="E289" s="150"/>
      <c r="F289" s="150"/>
      <c r="G289" s="252"/>
      <c r="H289" s="141"/>
      <c r="I289" s="142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</row>
    <row r="290" spans="1:30" ht="15.75" customHeight="1" x14ac:dyDescent="0.35">
      <c r="A290" s="153">
        <v>471</v>
      </c>
      <c r="B290" s="153" t="s">
        <v>357</v>
      </c>
      <c r="C290" s="155"/>
      <c r="D290" s="155"/>
      <c r="E290" s="155"/>
      <c r="F290" s="155"/>
      <c r="G290" s="253"/>
      <c r="H290" s="141"/>
      <c r="I290" s="142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</row>
    <row r="291" spans="1:30" ht="15.75" customHeight="1" x14ac:dyDescent="0.35">
      <c r="A291" s="153"/>
      <c r="B291" s="189" t="s">
        <v>358</v>
      </c>
      <c r="C291" s="190" t="s">
        <v>29</v>
      </c>
      <c r="D291" s="190"/>
      <c r="E291" s="190"/>
      <c r="F291" s="190"/>
      <c r="G291" s="253"/>
      <c r="H291" s="141"/>
      <c r="I291" s="142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</row>
    <row r="292" spans="1:30" ht="15.75" customHeight="1" x14ac:dyDescent="0.35">
      <c r="A292" s="153">
        <v>472</v>
      </c>
      <c r="B292" s="153" t="s">
        <v>359</v>
      </c>
      <c r="C292" s="155"/>
      <c r="D292" s="155"/>
      <c r="E292" s="155"/>
      <c r="F292" s="155"/>
      <c r="G292" s="253"/>
      <c r="H292" s="141"/>
      <c r="I292" s="142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</row>
    <row r="293" spans="1:30" ht="15.75" customHeight="1" x14ac:dyDescent="0.35">
      <c r="A293" s="153"/>
      <c r="B293" s="153" t="s">
        <v>560</v>
      </c>
      <c r="C293" s="155" t="s">
        <v>23</v>
      </c>
      <c r="D293" s="155"/>
      <c r="E293" s="183"/>
      <c r="F293" s="155"/>
      <c r="G293" s="253"/>
      <c r="H293" s="141"/>
      <c r="I293" s="142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</row>
    <row r="294" spans="1:30" ht="15.75" customHeight="1" x14ac:dyDescent="0.35">
      <c r="A294" s="153"/>
      <c r="B294" s="153" t="s">
        <v>360</v>
      </c>
      <c r="C294" s="155" t="s">
        <v>23</v>
      </c>
      <c r="D294" s="155"/>
      <c r="E294" s="155"/>
      <c r="F294" s="155"/>
      <c r="G294" s="253"/>
      <c r="H294" s="141"/>
      <c r="I294" s="142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</row>
    <row r="295" spans="1:30" ht="15.75" customHeight="1" x14ac:dyDescent="0.35">
      <c r="A295" s="153"/>
      <c r="B295" s="153" t="s">
        <v>361</v>
      </c>
      <c r="C295" s="155" t="s">
        <v>23</v>
      </c>
      <c r="D295" s="155"/>
      <c r="E295" s="155"/>
      <c r="F295" s="155"/>
      <c r="G295" s="253"/>
      <c r="H295" s="141"/>
      <c r="I295" s="142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</row>
    <row r="296" spans="1:30" ht="15.75" customHeight="1" x14ac:dyDescent="0.35">
      <c r="A296" s="153">
        <v>473</v>
      </c>
      <c r="B296" s="153" t="s">
        <v>362</v>
      </c>
      <c r="C296" s="155"/>
      <c r="D296" s="155"/>
      <c r="E296" s="155"/>
      <c r="F296" s="155"/>
      <c r="G296" s="253"/>
      <c r="H296" s="141"/>
      <c r="I296" s="142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</row>
    <row r="297" spans="1:30" ht="15.75" customHeight="1" outlineLevel="1" x14ac:dyDescent="0.35">
      <c r="A297" s="153">
        <v>475</v>
      </c>
      <c r="B297" s="153" t="s">
        <v>363</v>
      </c>
      <c r="C297" s="155"/>
      <c r="D297" s="155"/>
      <c r="E297" s="155"/>
      <c r="F297" s="155"/>
      <c r="G297" s="253"/>
      <c r="H297" s="141"/>
      <c r="I297" s="142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</row>
    <row r="298" spans="1:30" ht="15.75" customHeight="1" outlineLevel="1" x14ac:dyDescent="0.35">
      <c r="A298" s="153">
        <v>476</v>
      </c>
      <c r="B298" s="153" t="s">
        <v>364</v>
      </c>
      <c r="C298" s="155"/>
      <c r="D298" s="155"/>
      <c r="E298" s="155"/>
      <c r="F298" s="155"/>
      <c r="G298" s="253"/>
      <c r="H298" s="141"/>
      <c r="I298" s="142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</row>
    <row r="299" spans="1:30" ht="15.75" customHeight="1" x14ac:dyDescent="0.35">
      <c r="A299" s="149">
        <v>48</v>
      </c>
      <c r="B299" s="149" t="s">
        <v>365</v>
      </c>
      <c r="C299" s="150"/>
      <c r="D299" s="150"/>
      <c r="E299" s="150"/>
      <c r="F299" s="150"/>
      <c r="G299" s="252"/>
      <c r="H299" s="171"/>
      <c r="I299" s="142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</row>
    <row r="300" spans="1:30" ht="15.75" customHeight="1" outlineLevel="1" x14ac:dyDescent="0.35">
      <c r="A300" s="153">
        <v>482</v>
      </c>
      <c r="B300" s="153" t="s">
        <v>366</v>
      </c>
      <c r="C300" s="155"/>
      <c r="D300" s="155"/>
      <c r="E300" s="155"/>
      <c r="F300" s="155"/>
      <c r="G300" s="253"/>
      <c r="H300" s="141"/>
      <c r="I300" s="142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</row>
    <row r="301" spans="1:30" ht="15.75" customHeight="1" outlineLevel="1" x14ac:dyDescent="0.35">
      <c r="A301" s="153">
        <v>483</v>
      </c>
      <c r="B301" s="153" t="s">
        <v>226</v>
      </c>
      <c r="C301" s="155"/>
      <c r="D301" s="155"/>
      <c r="E301" s="155"/>
      <c r="F301" s="155"/>
      <c r="G301" s="253"/>
      <c r="H301" s="141"/>
      <c r="I301" s="142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</row>
    <row r="302" spans="1:30" ht="15.75" customHeight="1" outlineLevel="1" x14ac:dyDescent="0.35">
      <c r="A302" s="153">
        <v>484</v>
      </c>
      <c r="B302" s="153" t="s">
        <v>276</v>
      </c>
      <c r="C302" s="155"/>
      <c r="D302" s="155"/>
      <c r="E302" s="155"/>
      <c r="F302" s="155"/>
      <c r="G302" s="253"/>
      <c r="H302" s="141"/>
      <c r="I302" s="142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</row>
    <row r="303" spans="1:30" ht="15.75" customHeight="1" x14ac:dyDescent="0.35">
      <c r="A303" s="153">
        <v>485</v>
      </c>
      <c r="B303" s="153" t="s">
        <v>228</v>
      </c>
      <c r="C303" s="155"/>
      <c r="D303" s="155"/>
      <c r="E303" s="155"/>
      <c r="F303" s="155"/>
      <c r="G303" s="253"/>
      <c r="H303" s="141"/>
      <c r="I303" s="142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</row>
    <row r="304" spans="1:30" ht="15.75" customHeight="1" x14ac:dyDescent="0.35">
      <c r="A304" s="153"/>
      <c r="B304" s="189" t="s">
        <v>367</v>
      </c>
      <c r="C304" s="190" t="s">
        <v>23</v>
      </c>
      <c r="D304" s="210"/>
      <c r="E304" s="190"/>
      <c r="F304" s="190"/>
      <c r="G304" s="253"/>
      <c r="H304" s="141"/>
      <c r="I304" s="142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</row>
    <row r="305" spans="1:30" ht="15.75" customHeight="1" outlineLevel="1" x14ac:dyDescent="0.35">
      <c r="A305" s="153">
        <v>486</v>
      </c>
      <c r="B305" s="153" t="s">
        <v>300</v>
      </c>
      <c r="C305" s="155"/>
      <c r="D305" s="155"/>
      <c r="E305" s="155"/>
      <c r="F305" s="155"/>
      <c r="G305" s="253"/>
      <c r="H305" s="141"/>
      <c r="I305" s="142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</row>
    <row r="306" spans="1:30" ht="15.75" customHeight="1" outlineLevel="1" x14ac:dyDescent="0.35">
      <c r="A306" s="153">
        <v>487</v>
      </c>
      <c r="B306" s="189" t="s">
        <v>229</v>
      </c>
      <c r="C306" s="190"/>
      <c r="D306" s="190"/>
      <c r="E306" s="190"/>
      <c r="F306" s="190"/>
      <c r="G306" s="253"/>
      <c r="H306" s="141"/>
      <c r="I306" s="142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</row>
    <row r="307" spans="1:30" ht="15.75" customHeight="1" outlineLevel="1" x14ac:dyDescent="0.35">
      <c r="A307" s="153"/>
      <c r="B307" s="189" t="s">
        <v>368</v>
      </c>
      <c r="C307" s="190" t="s">
        <v>58</v>
      </c>
      <c r="D307" s="190"/>
      <c r="E307" s="191"/>
      <c r="F307" s="190"/>
      <c r="G307" s="253"/>
      <c r="H307" s="141"/>
      <c r="I307" s="142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</row>
    <row r="308" spans="1:30" ht="15.75" customHeight="1" x14ac:dyDescent="0.35">
      <c r="A308" s="153">
        <v>488</v>
      </c>
      <c r="B308" s="189" t="s">
        <v>369</v>
      </c>
      <c r="C308" s="190"/>
      <c r="D308" s="190"/>
      <c r="E308" s="191"/>
      <c r="F308" s="190"/>
      <c r="G308" s="253"/>
      <c r="H308" s="141"/>
      <c r="I308" s="142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</row>
    <row r="309" spans="1:30" ht="15.75" customHeight="1" x14ac:dyDescent="0.35">
      <c r="A309" s="153"/>
      <c r="B309" s="230" t="s">
        <v>526</v>
      </c>
      <c r="C309" s="190" t="s">
        <v>58</v>
      </c>
      <c r="D309" s="190"/>
      <c r="E309" s="183"/>
      <c r="F309" s="190"/>
      <c r="G309" s="253"/>
      <c r="H309" s="186"/>
      <c r="I309" s="142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</row>
    <row r="310" spans="1:30" ht="15.75" customHeight="1" x14ac:dyDescent="0.35">
      <c r="A310" s="153"/>
      <c r="B310" s="230" t="s">
        <v>352</v>
      </c>
      <c r="C310" s="190"/>
      <c r="D310" s="190"/>
      <c r="E310" s="191"/>
      <c r="F310" s="190"/>
      <c r="G310" s="253"/>
      <c r="H310" s="186"/>
      <c r="I310" s="142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</row>
    <row r="311" spans="1:30" ht="15.75" customHeight="1" x14ac:dyDescent="0.35">
      <c r="A311" s="153"/>
      <c r="B311" s="230" t="s">
        <v>353</v>
      </c>
      <c r="C311" s="190"/>
      <c r="D311" s="190"/>
      <c r="E311" s="191"/>
      <c r="F311" s="190"/>
      <c r="G311" s="253"/>
      <c r="H311" s="141"/>
      <c r="I311" s="142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</row>
    <row r="312" spans="1:30" ht="15.75" customHeight="1" x14ac:dyDescent="0.35">
      <c r="A312" s="153"/>
      <c r="B312" s="230" t="s">
        <v>354</v>
      </c>
      <c r="C312" s="190"/>
      <c r="D312" s="190"/>
      <c r="E312" s="191"/>
      <c r="F312" s="190"/>
      <c r="G312" s="253"/>
      <c r="H312" s="188"/>
      <c r="I312" s="142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</row>
    <row r="313" spans="1:30" ht="15.75" customHeight="1" x14ac:dyDescent="0.35">
      <c r="A313" s="153"/>
      <c r="B313" s="230" t="s">
        <v>355</v>
      </c>
      <c r="C313" s="190"/>
      <c r="D313" s="190"/>
      <c r="E313" s="191"/>
      <c r="F313" s="190"/>
      <c r="G313" s="253"/>
      <c r="H313" s="188"/>
      <c r="I313" s="142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</row>
    <row r="314" spans="1:30" ht="15.75" customHeight="1" x14ac:dyDescent="0.35">
      <c r="A314" s="153"/>
      <c r="B314" s="230" t="s">
        <v>525</v>
      </c>
      <c r="C314" s="190" t="s">
        <v>23</v>
      </c>
      <c r="D314" s="183"/>
      <c r="E314" s="190"/>
      <c r="F314" s="190"/>
      <c r="G314" s="253"/>
      <c r="H314" s="188"/>
      <c r="I314" s="142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</row>
    <row r="315" spans="1:30" ht="15.75" customHeight="1" outlineLevel="1" x14ac:dyDescent="0.35">
      <c r="A315" s="149">
        <v>49</v>
      </c>
      <c r="B315" s="149" t="s">
        <v>219</v>
      </c>
      <c r="C315" s="150"/>
      <c r="D315" s="150"/>
      <c r="E315" s="150"/>
      <c r="F315" s="150"/>
      <c r="G315" s="252"/>
      <c r="H315" s="141"/>
      <c r="I315" s="142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</row>
    <row r="316" spans="1:30" ht="15.75" customHeight="1" outlineLevel="1" x14ac:dyDescent="0.35">
      <c r="A316" s="153"/>
      <c r="B316" s="153"/>
      <c r="C316" s="155"/>
      <c r="D316" s="155"/>
      <c r="E316" s="155"/>
      <c r="F316" s="155"/>
      <c r="G316" s="253"/>
      <c r="H316" s="141"/>
      <c r="I316" s="142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</row>
    <row r="317" spans="1:30" ht="15.75" customHeight="1" x14ac:dyDescent="0.35">
      <c r="A317" s="149">
        <v>5</v>
      </c>
      <c r="B317" s="149" t="s">
        <v>370</v>
      </c>
      <c r="C317" s="150"/>
      <c r="D317" s="150"/>
      <c r="E317" s="150"/>
      <c r="F317" s="150"/>
      <c r="G317" s="252"/>
      <c r="H317" s="141"/>
      <c r="I317" s="142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</row>
    <row r="318" spans="1:30" ht="15.75" customHeight="1" x14ac:dyDescent="0.35">
      <c r="A318" s="149">
        <v>51</v>
      </c>
      <c r="B318" s="149" t="s">
        <v>371</v>
      </c>
      <c r="C318" s="150"/>
      <c r="D318" s="150"/>
      <c r="E318" s="150"/>
      <c r="F318" s="150"/>
      <c r="G318" s="252"/>
      <c r="H318" s="141"/>
      <c r="I318" s="142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</row>
    <row r="319" spans="1:30" ht="15.75" customHeight="1" outlineLevel="1" x14ac:dyDescent="0.35">
      <c r="A319" s="153">
        <v>511</v>
      </c>
      <c r="B319" s="153" t="s">
        <v>372</v>
      </c>
      <c r="C319" s="155"/>
      <c r="D319" s="155"/>
      <c r="E319" s="155"/>
      <c r="F319" s="155"/>
      <c r="G319" s="253"/>
      <c r="H319" s="141"/>
      <c r="I319" s="142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</row>
    <row r="320" spans="1:30" ht="15.75" customHeight="1" outlineLevel="1" x14ac:dyDescent="0.35">
      <c r="A320" s="153">
        <v>512</v>
      </c>
      <c r="B320" s="153" t="s">
        <v>373</v>
      </c>
      <c r="C320" s="155"/>
      <c r="D320" s="155"/>
      <c r="E320" s="155"/>
      <c r="F320" s="155"/>
      <c r="G320" s="253"/>
      <c r="H320" s="141"/>
      <c r="I320" s="142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</row>
    <row r="321" spans="1:30" ht="15.75" customHeight="1" outlineLevel="1" x14ac:dyDescent="0.35">
      <c r="A321" s="153">
        <v>513</v>
      </c>
      <c r="B321" s="153" t="s">
        <v>374</v>
      </c>
      <c r="C321" s="155"/>
      <c r="D321" s="155"/>
      <c r="E321" s="155"/>
      <c r="F321" s="155"/>
      <c r="G321" s="253"/>
      <c r="H321" s="141"/>
      <c r="I321" s="142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</row>
    <row r="322" spans="1:30" ht="15.75" customHeight="1" x14ac:dyDescent="0.35">
      <c r="A322" s="153">
        <v>514</v>
      </c>
      <c r="B322" s="153" t="s">
        <v>375</v>
      </c>
      <c r="C322" s="155"/>
      <c r="D322" s="155"/>
      <c r="E322" s="155"/>
      <c r="F322" s="155"/>
      <c r="G322" s="253"/>
      <c r="H322" s="141"/>
      <c r="I322" s="142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</row>
    <row r="323" spans="1:30" ht="15.75" customHeight="1" x14ac:dyDescent="0.35">
      <c r="A323" s="153"/>
      <c r="B323" s="189" t="s">
        <v>541</v>
      </c>
      <c r="C323" s="190" t="s">
        <v>58</v>
      </c>
      <c r="D323" s="190"/>
      <c r="E323" s="190"/>
      <c r="F323" s="190"/>
      <c r="G323" s="253"/>
      <c r="H323" s="186"/>
      <c r="I323" s="19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</row>
    <row r="324" spans="1:30" ht="15.75" customHeight="1" x14ac:dyDescent="0.35">
      <c r="A324" s="153"/>
      <c r="B324" s="189" t="s">
        <v>562</v>
      </c>
      <c r="C324" s="190" t="s">
        <v>58</v>
      </c>
      <c r="D324" s="190"/>
      <c r="E324" s="190"/>
      <c r="F324" s="190"/>
      <c r="G324" s="253"/>
      <c r="H324" s="186"/>
      <c r="I324" s="142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</row>
    <row r="325" spans="1:30" ht="15.75" customHeight="1" x14ac:dyDescent="0.35">
      <c r="A325" s="153"/>
      <c r="B325" s="189" t="s">
        <v>542</v>
      </c>
      <c r="C325" s="190" t="s">
        <v>58</v>
      </c>
      <c r="D325" s="190"/>
      <c r="E325" s="190"/>
      <c r="F325" s="190"/>
      <c r="G325" s="253"/>
      <c r="H325" s="141"/>
      <c r="I325" s="142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</row>
    <row r="326" spans="1:30" ht="15.75" customHeight="1" outlineLevel="1" x14ac:dyDescent="0.35">
      <c r="A326" s="153">
        <v>515</v>
      </c>
      <c r="B326" s="195" t="s">
        <v>376</v>
      </c>
      <c r="C326" s="181"/>
      <c r="D326" s="181"/>
      <c r="E326" s="181"/>
      <c r="F326" s="181"/>
      <c r="G326" s="254"/>
      <c r="H326" s="141"/>
      <c r="I326" s="142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</row>
    <row r="327" spans="1:30" ht="15.75" customHeight="1" x14ac:dyDescent="0.35">
      <c r="A327" s="153">
        <v>516</v>
      </c>
      <c r="B327" s="153" t="s">
        <v>377</v>
      </c>
      <c r="C327" s="196"/>
      <c r="D327" s="196"/>
      <c r="E327" s="196"/>
      <c r="F327" s="196"/>
      <c r="G327" s="253"/>
      <c r="H327" s="141"/>
      <c r="I327" s="142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</row>
    <row r="328" spans="1:30" ht="15.75" customHeight="1" x14ac:dyDescent="0.35">
      <c r="A328" s="153"/>
      <c r="B328" s="189" t="s">
        <v>536</v>
      </c>
      <c r="C328" s="190" t="s">
        <v>58</v>
      </c>
      <c r="D328" s="190"/>
      <c r="E328" s="183"/>
      <c r="F328" s="190"/>
      <c r="G328" s="253"/>
      <c r="H328" s="186"/>
      <c r="I328" s="142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</row>
    <row r="329" spans="1:30" ht="15.75" customHeight="1" x14ac:dyDescent="0.35">
      <c r="A329" s="153"/>
      <c r="B329" s="153" t="s">
        <v>379</v>
      </c>
      <c r="C329" s="155"/>
      <c r="D329" s="155"/>
      <c r="E329" s="155"/>
      <c r="F329" s="155"/>
      <c r="G329" s="253"/>
      <c r="H329" s="141"/>
      <c r="I329" s="142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</row>
    <row r="330" spans="1:30" ht="15.75" customHeight="1" x14ac:dyDescent="0.35">
      <c r="A330" s="153"/>
      <c r="B330" s="153" t="s">
        <v>380</v>
      </c>
      <c r="C330" s="155"/>
      <c r="D330" s="155"/>
      <c r="E330" s="155"/>
      <c r="F330" s="155"/>
      <c r="G330" s="253"/>
      <c r="H330" s="141"/>
      <c r="I330" s="142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</row>
    <row r="331" spans="1:30" ht="15.75" customHeight="1" x14ac:dyDescent="0.35">
      <c r="A331" s="153"/>
      <c r="B331" s="153" t="s">
        <v>378</v>
      </c>
      <c r="C331" s="155" t="s">
        <v>58</v>
      </c>
      <c r="D331" s="155"/>
      <c r="E331" s="155"/>
      <c r="F331" s="155"/>
      <c r="G331" s="253"/>
      <c r="H331" s="141"/>
      <c r="I331" s="142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</row>
    <row r="332" spans="1:30" ht="15.75" customHeight="1" x14ac:dyDescent="0.35">
      <c r="A332" s="153"/>
      <c r="B332" s="153" t="s">
        <v>381</v>
      </c>
      <c r="C332" s="155"/>
      <c r="D332" s="155"/>
      <c r="E332" s="155"/>
      <c r="F332" s="155"/>
      <c r="G332" s="253"/>
      <c r="H332" s="141"/>
      <c r="I332" s="142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</row>
    <row r="333" spans="1:30" ht="15.75" customHeight="1" x14ac:dyDescent="0.35">
      <c r="A333" s="153"/>
      <c r="B333" s="153" t="s">
        <v>382</v>
      </c>
      <c r="C333" s="155" t="s">
        <v>58</v>
      </c>
      <c r="D333" s="155"/>
      <c r="E333" s="155"/>
      <c r="F333" s="155"/>
      <c r="G333" s="253"/>
      <c r="H333" s="141"/>
      <c r="I333" s="142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</row>
    <row r="334" spans="1:30" ht="15.75" customHeight="1" x14ac:dyDescent="0.35">
      <c r="A334" s="153"/>
      <c r="B334" s="153" t="s">
        <v>383</v>
      </c>
      <c r="C334" s="155"/>
      <c r="D334" s="155"/>
      <c r="E334" s="155"/>
      <c r="F334" s="155"/>
      <c r="G334" s="253"/>
      <c r="H334" s="141"/>
      <c r="I334" s="142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</row>
    <row r="335" spans="1:30" ht="15.75" customHeight="1" x14ac:dyDescent="0.35">
      <c r="A335" s="153"/>
      <c r="B335" s="153" t="s">
        <v>384</v>
      </c>
      <c r="C335" s="155"/>
      <c r="D335" s="155"/>
      <c r="E335" s="155"/>
      <c r="F335" s="155"/>
      <c r="G335" s="253"/>
      <c r="H335" s="141"/>
      <c r="I335" s="142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</row>
    <row r="336" spans="1:30" ht="15.75" customHeight="1" x14ac:dyDescent="0.35">
      <c r="A336" s="153"/>
      <c r="B336" s="153" t="s">
        <v>385</v>
      </c>
      <c r="C336" s="155"/>
      <c r="D336" s="155"/>
      <c r="E336" s="155"/>
      <c r="F336" s="155"/>
      <c r="G336" s="253"/>
      <c r="H336" s="141"/>
      <c r="I336" s="142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</row>
    <row r="337" spans="1:30" ht="15.75" customHeight="1" x14ac:dyDescent="0.35">
      <c r="A337" s="153"/>
      <c r="B337" s="189" t="s">
        <v>386</v>
      </c>
      <c r="C337" s="190" t="s">
        <v>58</v>
      </c>
      <c r="D337" s="183"/>
      <c r="E337" s="190"/>
      <c r="F337" s="190"/>
      <c r="G337" s="253"/>
      <c r="H337" s="141"/>
      <c r="I337" s="142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</row>
    <row r="338" spans="1:30" ht="15.75" customHeight="1" outlineLevel="1" x14ac:dyDescent="0.35">
      <c r="A338" s="153">
        <v>517</v>
      </c>
      <c r="B338" s="153" t="s">
        <v>387</v>
      </c>
      <c r="C338" s="155"/>
      <c r="D338" s="155"/>
      <c r="E338" s="155"/>
      <c r="F338" s="155"/>
      <c r="G338" s="253"/>
      <c r="H338" s="141"/>
      <c r="I338" s="142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</row>
    <row r="339" spans="1:30" ht="15.75" customHeight="1" outlineLevel="1" x14ac:dyDescent="0.35">
      <c r="A339" s="153">
        <v>518</v>
      </c>
      <c r="B339" s="153" t="s">
        <v>388</v>
      </c>
      <c r="C339" s="155"/>
      <c r="D339" s="155"/>
      <c r="E339" s="155"/>
      <c r="F339" s="155"/>
      <c r="G339" s="253"/>
      <c r="H339" s="141"/>
      <c r="I339" s="142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</row>
    <row r="340" spans="1:30" ht="15.75" customHeight="1" x14ac:dyDescent="0.35">
      <c r="A340" s="149">
        <v>52</v>
      </c>
      <c r="B340" s="149" t="s">
        <v>389</v>
      </c>
      <c r="C340" s="150"/>
      <c r="D340" s="150"/>
      <c r="E340" s="150"/>
      <c r="F340" s="172"/>
      <c r="G340" s="252"/>
      <c r="H340" s="141"/>
      <c r="I340" s="142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</row>
    <row r="341" spans="1:30" ht="15.75" customHeight="1" outlineLevel="1" x14ac:dyDescent="0.35">
      <c r="A341" s="153">
        <v>522</v>
      </c>
      <c r="B341" s="153" t="s">
        <v>390</v>
      </c>
      <c r="C341" s="155"/>
      <c r="D341" s="155"/>
      <c r="E341" s="155"/>
      <c r="F341" s="155"/>
      <c r="G341" s="253"/>
      <c r="H341" s="141"/>
      <c r="I341" s="142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</row>
    <row r="342" spans="1:30" ht="15.75" customHeight="1" x14ac:dyDescent="0.35">
      <c r="A342" s="153">
        <v>523</v>
      </c>
      <c r="B342" s="153" t="s">
        <v>391</v>
      </c>
      <c r="C342" s="155"/>
      <c r="D342" s="155"/>
      <c r="E342" s="155"/>
      <c r="F342" s="155"/>
      <c r="G342" s="253"/>
      <c r="H342" s="141"/>
      <c r="I342" s="142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</row>
    <row r="343" spans="1:30" ht="15.75" customHeight="1" x14ac:dyDescent="0.35">
      <c r="A343" s="153"/>
      <c r="B343" s="189" t="s">
        <v>392</v>
      </c>
      <c r="C343" s="190" t="s">
        <v>29</v>
      </c>
      <c r="D343" s="190"/>
      <c r="E343" s="190"/>
      <c r="F343" s="190"/>
      <c r="G343" s="253"/>
      <c r="H343" s="141"/>
      <c r="I343" s="142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</row>
    <row r="344" spans="1:30" ht="15.75" customHeight="1" x14ac:dyDescent="0.35">
      <c r="A344" s="153"/>
      <c r="B344" s="189" t="s">
        <v>342</v>
      </c>
      <c r="C344" s="190" t="s">
        <v>125</v>
      </c>
      <c r="D344" s="183"/>
      <c r="E344" s="190"/>
      <c r="F344" s="190"/>
      <c r="G344" s="253"/>
      <c r="H344" s="141"/>
      <c r="I344" s="142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</row>
    <row r="345" spans="1:30" ht="15.75" customHeight="1" outlineLevel="1" x14ac:dyDescent="0.35">
      <c r="A345" s="153">
        <v>524</v>
      </c>
      <c r="B345" s="189" t="s">
        <v>393</v>
      </c>
      <c r="C345" s="190"/>
      <c r="D345" s="190"/>
      <c r="E345" s="190"/>
      <c r="F345" s="190"/>
      <c r="G345" s="253"/>
      <c r="H345" s="141"/>
      <c r="I345" s="142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</row>
    <row r="346" spans="1:30" ht="15.75" customHeight="1" x14ac:dyDescent="0.35">
      <c r="A346" s="153">
        <v>525</v>
      </c>
      <c r="B346" s="189" t="s">
        <v>394</v>
      </c>
      <c r="C346" s="190"/>
      <c r="D346" s="190"/>
      <c r="E346" s="190"/>
      <c r="F346" s="190"/>
      <c r="G346" s="253"/>
      <c r="H346" s="141"/>
      <c r="I346" s="142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</row>
    <row r="347" spans="1:30" ht="15.75" customHeight="1" x14ac:dyDescent="0.35">
      <c r="A347" s="153"/>
      <c r="B347" s="189" t="s">
        <v>395</v>
      </c>
      <c r="C347" s="190" t="s">
        <v>29</v>
      </c>
      <c r="D347" s="190"/>
      <c r="E347" s="190"/>
      <c r="F347" s="190"/>
      <c r="G347" s="253"/>
      <c r="H347" s="141"/>
      <c r="I347" s="142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</row>
    <row r="348" spans="1:30" ht="15.75" customHeight="1" x14ac:dyDescent="0.35">
      <c r="A348" s="153"/>
      <c r="B348" s="189" t="s">
        <v>532</v>
      </c>
      <c r="C348" s="190" t="s">
        <v>29</v>
      </c>
      <c r="D348" s="190"/>
      <c r="E348" s="190"/>
      <c r="F348" s="190"/>
      <c r="G348" s="253"/>
      <c r="H348" s="141"/>
      <c r="I348" s="142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</row>
    <row r="349" spans="1:30" ht="15.75" customHeight="1" x14ac:dyDescent="0.35">
      <c r="A349" s="153"/>
      <c r="B349" s="189" t="s">
        <v>396</v>
      </c>
      <c r="C349" s="190" t="s">
        <v>29</v>
      </c>
      <c r="D349" s="190"/>
      <c r="E349" s="190"/>
      <c r="F349" s="190"/>
      <c r="G349" s="253"/>
      <c r="H349" s="141"/>
      <c r="I349" s="142"/>
      <c r="J349" s="148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</row>
    <row r="350" spans="1:30" ht="15.75" customHeight="1" x14ac:dyDescent="0.35">
      <c r="A350" s="153"/>
      <c r="B350" s="189" t="s">
        <v>342</v>
      </c>
      <c r="C350" s="190" t="s">
        <v>23</v>
      </c>
      <c r="D350" s="190"/>
      <c r="E350" s="190"/>
      <c r="F350" s="190"/>
      <c r="G350" s="253"/>
      <c r="H350" s="141"/>
      <c r="I350" s="142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</row>
    <row r="351" spans="1:30" ht="15.75" customHeight="1" x14ac:dyDescent="0.35">
      <c r="A351" s="153"/>
      <c r="B351" s="189" t="s">
        <v>397</v>
      </c>
      <c r="C351" s="190" t="s">
        <v>125</v>
      </c>
      <c r="D351" s="190"/>
      <c r="E351" s="190"/>
      <c r="F351" s="190"/>
      <c r="G351" s="253"/>
      <c r="H351" s="141"/>
      <c r="I351" s="142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</row>
    <row r="352" spans="1:30" ht="15.75" customHeight="1" x14ac:dyDescent="0.35">
      <c r="A352" s="153"/>
      <c r="B352" s="189" t="s">
        <v>398</v>
      </c>
      <c r="C352" s="190" t="s">
        <v>125</v>
      </c>
      <c r="D352" s="183"/>
      <c r="E352" s="183"/>
      <c r="F352" s="190"/>
      <c r="G352" s="253"/>
      <c r="H352" s="141"/>
      <c r="I352" s="142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</row>
    <row r="353" spans="1:30" ht="15.75" customHeight="1" outlineLevel="1" x14ac:dyDescent="0.35">
      <c r="A353" s="153">
        <v>526</v>
      </c>
      <c r="B353" s="153" t="s">
        <v>345</v>
      </c>
      <c r="C353" s="155"/>
      <c r="D353" s="155"/>
      <c r="E353" s="155"/>
      <c r="F353" s="155"/>
      <c r="G353" s="253"/>
      <c r="H353" s="141"/>
      <c r="I353" s="142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</row>
    <row r="354" spans="1:30" ht="15.75" customHeight="1" x14ac:dyDescent="0.35">
      <c r="A354" s="149">
        <v>53</v>
      </c>
      <c r="B354" s="149" t="s">
        <v>399</v>
      </c>
      <c r="C354" s="150"/>
      <c r="D354" s="150"/>
      <c r="E354" s="150"/>
      <c r="F354" s="172"/>
      <c r="G354" s="252"/>
      <c r="H354" s="139"/>
      <c r="I354" s="156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</row>
    <row r="355" spans="1:30" ht="15.75" customHeight="1" x14ac:dyDescent="0.35">
      <c r="A355" s="153">
        <v>531</v>
      </c>
      <c r="B355" s="153" t="s">
        <v>372</v>
      </c>
      <c r="C355" s="155"/>
      <c r="D355" s="155"/>
      <c r="E355" s="155"/>
      <c r="F355" s="155"/>
      <c r="G355" s="253"/>
      <c r="H355" s="141"/>
      <c r="I355" s="156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</row>
    <row r="356" spans="1:30" ht="15.75" customHeight="1" x14ac:dyDescent="0.35">
      <c r="A356" s="153"/>
      <c r="B356" s="189" t="s">
        <v>554</v>
      </c>
      <c r="C356" s="190" t="s">
        <v>58</v>
      </c>
      <c r="D356" s="191"/>
      <c r="E356" s="190"/>
      <c r="F356" s="190"/>
      <c r="G356" s="253"/>
      <c r="H356" s="141"/>
      <c r="I356" s="156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</row>
    <row r="357" spans="1:30" ht="15.75" customHeight="1" x14ac:dyDescent="0.35">
      <c r="A357" s="153"/>
      <c r="B357" s="189" t="s">
        <v>555</v>
      </c>
      <c r="C357" s="190" t="s">
        <v>58</v>
      </c>
      <c r="D357" s="191"/>
      <c r="E357" s="190"/>
      <c r="F357" s="190"/>
      <c r="G357" s="253"/>
      <c r="H357" s="141"/>
      <c r="I357" s="156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</row>
    <row r="358" spans="1:30" ht="15.75" customHeight="1" x14ac:dyDescent="0.35">
      <c r="A358" s="153"/>
      <c r="B358" s="189" t="s">
        <v>400</v>
      </c>
      <c r="C358" s="190" t="s">
        <v>23</v>
      </c>
      <c r="D358" s="190"/>
      <c r="E358" s="190"/>
      <c r="F358" s="190"/>
      <c r="G358" s="253"/>
      <c r="H358" s="141"/>
      <c r="I358" s="142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</row>
    <row r="359" spans="1:30" ht="15.75" customHeight="1" x14ac:dyDescent="0.35">
      <c r="A359" s="153"/>
      <c r="B359" s="189" t="s">
        <v>550</v>
      </c>
      <c r="C359" s="190" t="s">
        <v>58</v>
      </c>
      <c r="D359" s="190"/>
      <c r="E359" s="190"/>
      <c r="F359" s="190"/>
      <c r="G359" s="253"/>
      <c r="H359" s="141"/>
      <c r="I359" s="142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</row>
    <row r="360" spans="1:30" ht="15.75" customHeight="1" x14ac:dyDescent="0.35">
      <c r="A360" s="153"/>
      <c r="B360" s="189" t="s">
        <v>551</v>
      </c>
      <c r="C360" s="190" t="s">
        <v>58</v>
      </c>
      <c r="D360" s="190"/>
      <c r="E360" s="190"/>
      <c r="F360" s="190"/>
      <c r="G360" s="253"/>
      <c r="H360" s="141"/>
      <c r="I360" s="142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</row>
    <row r="361" spans="1:30" ht="15.75" customHeight="1" outlineLevel="1" x14ac:dyDescent="0.35">
      <c r="A361" s="153">
        <v>532</v>
      </c>
      <c r="B361" s="189" t="s">
        <v>401</v>
      </c>
      <c r="C361" s="190"/>
      <c r="D361" s="190"/>
      <c r="E361" s="190"/>
      <c r="F361" s="190"/>
      <c r="G361" s="253"/>
      <c r="H361" s="141"/>
      <c r="I361" s="142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</row>
    <row r="362" spans="1:30" ht="15.75" customHeight="1" outlineLevel="1" x14ac:dyDescent="0.35">
      <c r="A362" s="153">
        <v>533</v>
      </c>
      <c r="B362" s="189" t="s">
        <v>402</v>
      </c>
      <c r="C362" s="190"/>
      <c r="D362" s="190"/>
      <c r="E362" s="190"/>
      <c r="F362" s="190"/>
      <c r="G362" s="253"/>
      <c r="H362" s="141"/>
      <c r="I362" s="142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</row>
    <row r="363" spans="1:30" ht="15.75" customHeight="1" x14ac:dyDescent="0.35">
      <c r="A363" s="153">
        <v>534</v>
      </c>
      <c r="B363" s="189" t="s">
        <v>403</v>
      </c>
      <c r="C363" s="190" t="s">
        <v>58</v>
      </c>
      <c r="D363" s="190"/>
      <c r="E363" s="191"/>
      <c r="F363" s="190"/>
      <c r="G363" s="253"/>
      <c r="H363" s="141"/>
      <c r="I363" s="142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</row>
    <row r="364" spans="1:30" ht="15.75" customHeight="1" x14ac:dyDescent="0.35">
      <c r="A364" s="153"/>
      <c r="B364" s="189" t="s">
        <v>552</v>
      </c>
      <c r="C364" s="190" t="s">
        <v>58</v>
      </c>
      <c r="D364" s="190"/>
      <c r="E364" s="190"/>
      <c r="F364" s="190"/>
      <c r="G364" s="253"/>
      <c r="H364" s="141"/>
      <c r="I364" s="142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</row>
    <row r="365" spans="1:30" ht="15.75" customHeight="1" x14ac:dyDescent="0.35">
      <c r="A365" s="153"/>
      <c r="B365" s="189" t="s">
        <v>553</v>
      </c>
      <c r="C365" s="190" t="s">
        <v>58</v>
      </c>
      <c r="D365" s="190"/>
      <c r="E365" s="190"/>
      <c r="F365" s="190"/>
      <c r="G365" s="253"/>
      <c r="H365" s="141"/>
      <c r="I365" s="142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</row>
    <row r="366" spans="1:30" ht="15.75" customHeight="1" x14ac:dyDescent="0.35">
      <c r="A366" s="153">
        <v>535</v>
      </c>
      <c r="B366" s="189" t="s">
        <v>404</v>
      </c>
      <c r="C366" s="190"/>
      <c r="D366" s="190"/>
      <c r="E366" s="190"/>
      <c r="F366" s="190"/>
      <c r="G366" s="253"/>
      <c r="H366" s="141"/>
      <c r="I366" s="142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</row>
    <row r="367" spans="1:30" ht="15.75" customHeight="1" x14ac:dyDescent="0.35">
      <c r="A367" s="153"/>
      <c r="B367" s="189" t="s">
        <v>543</v>
      </c>
      <c r="C367" s="190" t="s">
        <v>58</v>
      </c>
      <c r="D367" s="190"/>
      <c r="E367" s="190"/>
      <c r="F367" s="190"/>
      <c r="G367" s="253"/>
      <c r="H367" s="186"/>
      <c r="I367" s="142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</row>
    <row r="368" spans="1:30" ht="15.75" customHeight="1" x14ac:dyDescent="0.35">
      <c r="A368" s="153"/>
      <c r="B368" s="189" t="s">
        <v>405</v>
      </c>
      <c r="C368" s="190" t="s">
        <v>58</v>
      </c>
      <c r="D368" s="190"/>
      <c r="E368" s="190"/>
      <c r="F368" s="190"/>
      <c r="G368" s="253"/>
      <c r="H368" s="141"/>
      <c r="I368" s="142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</row>
    <row r="369" spans="1:30" ht="15.75" customHeight="1" x14ac:dyDescent="0.35">
      <c r="A369" s="153">
        <v>536</v>
      </c>
      <c r="B369" s="153" t="s">
        <v>406</v>
      </c>
      <c r="C369" s="155"/>
      <c r="D369" s="155"/>
      <c r="E369" s="155"/>
      <c r="F369" s="155"/>
      <c r="G369" s="253"/>
      <c r="H369" s="141"/>
      <c r="I369" s="142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</row>
    <row r="370" spans="1:30" ht="15.75" customHeight="1" x14ac:dyDescent="0.35">
      <c r="A370" s="153"/>
      <c r="B370" s="153" t="s">
        <v>407</v>
      </c>
      <c r="C370" s="155" t="s">
        <v>58</v>
      </c>
      <c r="D370" s="155"/>
      <c r="E370" s="155"/>
      <c r="F370" s="155"/>
      <c r="G370" s="253"/>
      <c r="H370" s="141"/>
      <c r="I370" s="142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</row>
    <row r="371" spans="1:30" ht="15.75" customHeight="1" x14ac:dyDescent="0.35">
      <c r="A371" s="153">
        <v>537</v>
      </c>
      <c r="B371" s="153" t="s">
        <v>408</v>
      </c>
      <c r="C371" s="155"/>
      <c r="D371" s="155"/>
      <c r="E371" s="155"/>
      <c r="F371" s="155"/>
      <c r="G371" s="253"/>
      <c r="H371" s="141"/>
      <c r="I371" s="142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</row>
    <row r="372" spans="1:30" ht="15.75" customHeight="1" x14ac:dyDescent="0.35">
      <c r="A372" s="153"/>
      <c r="B372" s="153" t="s">
        <v>409</v>
      </c>
      <c r="C372" s="155" t="s">
        <v>58</v>
      </c>
      <c r="D372" s="155"/>
      <c r="E372" s="155"/>
      <c r="F372" s="155"/>
      <c r="G372" s="253"/>
      <c r="H372" s="141"/>
      <c r="I372" s="142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</row>
    <row r="373" spans="1:30" ht="15.75" customHeight="1" x14ac:dyDescent="0.35">
      <c r="A373" s="153"/>
      <c r="B373" s="153" t="s">
        <v>410</v>
      </c>
      <c r="C373" s="155" t="s">
        <v>58</v>
      </c>
      <c r="D373" s="155"/>
      <c r="E373" s="155"/>
      <c r="F373" s="155"/>
      <c r="G373" s="253"/>
      <c r="H373" s="141"/>
      <c r="I373" s="142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</row>
    <row r="374" spans="1:30" ht="15.75" customHeight="1" x14ac:dyDescent="0.35">
      <c r="A374" s="153"/>
      <c r="B374" s="153" t="s">
        <v>411</v>
      </c>
      <c r="C374" s="155" t="s">
        <v>58</v>
      </c>
      <c r="D374" s="155"/>
      <c r="E374" s="155"/>
      <c r="F374" s="155"/>
      <c r="G374" s="253"/>
      <c r="H374" s="141"/>
      <c r="I374" s="142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</row>
    <row r="375" spans="1:30" ht="15.75" customHeight="1" outlineLevel="1" x14ac:dyDescent="0.35">
      <c r="A375" s="153">
        <v>538</v>
      </c>
      <c r="B375" s="153" t="s">
        <v>412</v>
      </c>
      <c r="C375" s="155"/>
      <c r="D375" s="155"/>
      <c r="E375" s="155"/>
      <c r="F375" s="155"/>
      <c r="G375" s="253"/>
      <c r="H375" s="141"/>
      <c r="I375" s="142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</row>
    <row r="376" spans="1:30" ht="15.75" customHeight="1" x14ac:dyDescent="0.35">
      <c r="A376" s="149">
        <v>54</v>
      </c>
      <c r="B376" s="149" t="s">
        <v>413</v>
      </c>
      <c r="C376" s="150"/>
      <c r="D376" s="150"/>
      <c r="E376" s="150"/>
      <c r="F376" s="150"/>
      <c r="G376" s="252"/>
      <c r="H376" s="141"/>
      <c r="I376" s="142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</row>
    <row r="377" spans="1:30" ht="15.75" customHeight="1" x14ac:dyDescent="0.35">
      <c r="A377" s="153">
        <v>541</v>
      </c>
      <c r="B377" s="153" t="s">
        <v>372</v>
      </c>
      <c r="C377" s="155"/>
      <c r="D377" s="155"/>
      <c r="E377" s="155"/>
      <c r="F377" s="155"/>
      <c r="G377" s="253"/>
      <c r="H377" s="141"/>
      <c r="I377" s="142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</row>
    <row r="378" spans="1:30" ht="15.75" customHeight="1" x14ac:dyDescent="0.35">
      <c r="A378" s="153"/>
      <c r="B378" s="189" t="s">
        <v>414</v>
      </c>
      <c r="C378" s="190" t="s">
        <v>58</v>
      </c>
      <c r="D378" s="183"/>
      <c r="E378" s="190"/>
      <c r="F378" s="190"/>
      <c r="G378" s="253"/>
      <c r="H378" s="141"/>
      <c r="I378" s="142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</row>
    <row r="379" spans="1:30" ht="15.75" customHeight="1" x14ac:dyDescent="0.35">
      <c r="A379" s="153"/>
      <c r="B379" s="189" t="s">
        <v>415</v>
      </c>
      <c r="C379" s="190" t="s">
        <v>58</v>
      </c>
      <c r="D379" s="190"/>
      <c r="E379" s="190"/>
      <c r="F379" s="190"/>
      <c r="G379" s="253"/>
      <c r="H379" s="141"/>
      <c r="I379" s="142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</row>
    <row r="380" spans="1:30" ht="15.75" customHeight="1" x14ac:dyDescent="0.35">
      <c r="A380" s="153"/>
      <c r="B380" s="189" t="s">
        <v>546</v>
      </c>
      <c r="C380" s="190" t="s">
        <v>58</v>
      </c>
      <c r="D380" s="190"/>
      <c r="E380" s="190"/>
      <c r="F380" s="190"/>
      <c r="G380" s="253"/>
      <c r="H380" s="186"/>
      <c r="I380" s="142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</row>
    <row r="381" spans="1:30" ht="15.75" customHeight="1" outlineLevel="1" x14ac:dyDescent="0.35">
      <c r="A381" s="153">
        <v>542</v>
      </c>
      <c r="B381" s="189" t="s">
        <v>416</v>
      </c>
      <c r="C381" s="190"/>
      <c r="D381" s="190"/>
      <c r="E381" s="190"/>
      <c r="F381" s="190"/>
      <c r="G381" s="253"/>
      <c r="H381" s="141"/>
      <c r="I381" s="142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</row>
    <row r="382" spans="1:30" ht="15.75" customHeight="1" outlineLevel="1" x14ac:dyDescent="0.35">
      <c r="A382" s="153">
        <v>543</v>
      </c>
      <c r="B382" s="189" t="s">
        <v>417</v>
      </c>
      <c r="C382" s="190"/>
      <c r="D382" s="190"/>
      <c r="E382" s="190"/>
      <c r="F382" s="190"/>
      <c r="G382" s="253"/>
      <c r="H382" s="141"/>
      <c r="I382" s="142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</row>
    <row r="383" spans="1:30" ht="15.75" customHeight="1" outlineLevel="1" x14ac:dyDescent="0.35">
      <c r="A383" s="153">
        <v>544</v>
      </c>
      <c r="B383" s="189" t="s">
        <v>418</v>
      </c>
      <c r="C383" s="190"/>
      <c r="D383" s="190"/>
      <c r="E383" s="190"/>
      <c r="F383" s="190"/>
      <c r="G383" s="253"/>
      <c r="H383" s="141"/>
      <c r="I383" s="142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</row>
    <row r="384" spans="1:30" ht="15.75" customHeight="1" x14ac:dyDescent="0.35">
      <c r="A384" s="153">
        <v>546</v>
      </c>
      <c r="B384" s="189" t="s">
        <v>419</v>
      </c>
      <c r="C384" s="190"/>
      <c r="D384" s="190"/>
      <c r="E384" s="190"/>
      <c r="F384" s="190"/>
      <c r="G384" s="253"/>
      <c r="H384" s="141"/>
      <c r="I384" s="142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</row>
    <row r="385" spans="1:30" ht="15.75" customHeight="1" x14ac:dyDescent="0.35">
      <c r="A385" s="153"/>
      <c r="B385" s="189" t="s">
        <v>540</v>
      </c>
      <c r="C385" s="190" t="s">
        <v>58</v>
      </c>
      <c r="D385" s="190"/>
      <c r="E385" s="183"/>
      <c r="F385" s="190"/>
      <c r="G385" s="253"/>
      <c r="H385" s="141"/>
      <c r="I385" s="142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</row>
    <row r="386" spans="1:30" ht="15.75" customHeight="1" x14ac:dyDescent="0.35">
      <c r="A386" s="153"/>
      <c r="B386" s="189" t="s">
        <v>420</v>
      </c>
      <c r="C386" s="190" t="s">
        <v>23</v>
      </c>
      <c r="D386" s="190"/>
      <c r="E386" s="190"/>
      <c r="F386" s="190"/>
      <c r="G386" s="253"/>
      <c r="H386" s="141"/>
      <c r="I386" s="142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</row>
    <row r="387" spans="1:30" ht="15.75" customHeight="1" x14ac:dyDescent="0.35">
      <c r="A387" s="153">
        <v>547</v>
      </c>
      <c r="B387" s="189" t="s">
        <v>421</v>
      </c>
      <c r="C387" s="190"/>
      <c r="D387" s="190"/>
      <c r="E387" s="190"/>
      <c r="F387" s="190"/>
      <c r="G387" s="253"/>
      <c r="H387" s="141"/>
      <c r="I387" s="142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</row>
    <row r="388" spans="1:30" ht="15.75" customHeight="1" outlineLevel="1" x14ac:dyDescent="0.35">
      <c r="A388" s="149">
        <v>55</v>
      </c>
      <c r="B388" s="149" t="s">
        <v>422</v>
      </c>
      <c r="C388" s="150"/>
      <c r="D388" s="150"/>
      <c r="E388" s="150"/>
      <c r="F388" s="150"/>
      <c r="G388" s="252"/>
      <c r="H388" s="141"/>
      <c r="I388" s="142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</row>
    <row r="389" spans="1:30" ht="15.75" customHeight="1" outlineLevel="1" x14ac:dyDescent="0.35">
      <c r="A389" s="153">
        <v>551</v>
      </c>
      <c r="B389" s="153" t="s">
        <v>372</v>
      </c>
      <c r="C389" s="155"/>
      <c r="D389" s="155"/>
      <c r="E389" s="155"/>
      <c r="F389" s="155"/>
      <c r="G389" s="253"/>
      <c r="H389" s="141"/>
      <c r="I389" s="142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</row>
    <row r="390" spans="1:30" ht="15.75" customHeight="1" outlineLevel="1" x14ac:dyDescent="0.35">
      <c r="A390" s="153">
        <v>552</v>
      </c>
      <c r="B390" s="153" t="s">
        <v>423</v>
      </c>
      <c r="C390" s="155"/>
      <c r="D390" s="155"/>
      <c r="E390" s="155"/>
      <c r="F390" s="155"/>
      <c r="G390" s="253"/>
      <c r="H390" s="141"/>
      <c r="I390" s="142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</row>
    <row r="391" spans="1:30" ht="15.75" customHeight="1" outlineLevel="1" x14ac:dyDescent="0.35">
      <c r="A391" s="153">
        <v>553</v>
      </c>
      <c r="B391" s="153" t="s">
        <v>424</v>
      </c>
      <c r="C391" s="155"/>
      <c r="D391" s="155"/>
      <c r="E391" s="155"/>
      <c r="F391" s="155"/>
      <c r="G391" s="253"/>
      <c r="H391" s="141"/>
      <c r="I391" s="142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</row>
    <row r="392" spans="1:30" ht="15.75" customHeight="1" outlineLevel="1" x14ac:dyDescent="0.35">
      <c r="A392" s="153">
        <v>554</v>
      </c>
      <c r="B392" s="153" t="s">
        <v>425</v>
      </c>
      <c r="C392" s="155"/>
      <c r="D392" s="155"/>
      <c r="E392" s="155"/>
      <c r="F392" s="155"/>
      <c r="G392" s="253"/>
      <c r="H392" s="141"/>
      <c r="I392" s="142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</row>
    <row r="393" spans="1:30" ht="15.75" customHeight="1" outlineLevel="1" x14ac:dyDescent="0.35">
      <c r="A393" s="153">
        <v>555</v>
      </c>
      <c r="B393" s="153" t="s">
        <v>426</v>
      </c>
      <c r="C393" s="155"/>
      <c r="D393" s="155"/>
      <c r="E393" s="155"/>
      <c r="F393" s="155"/>
      <c r="G393" s="253"/>
      <c r="H393" s="141"/>
      <c r="I393" s="142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</row>
    <row r="394" spans="1:30" ht="15.75" customHeight="1" outlineLevel="1" x14ac:dyDescent="0.35">
      <c r="A394" s="153">
        <v>556</v>
      </c>
      <c r="B394" s="153" t="s">
        <v>427</v>
      </c>
      <c r="C394" s="155"/>
      <c r="D394" s="155"/>
      <c r="E394" s="155"/>
      <c r="F394" s="155"/>
      <c r="G394" s="253"/>
      <c r="H394" s="141"/>
      <c r="I394" s="142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</row>
    <row r="395" spans="1:30" ht="15.75" customHeight="1" outlineLevel="1" x14ac:dyDescent="0.35">
      <c r="A395" s="153">
        <v>558</v>
      </c>
      <c r="B395" s="153" t="s">
        <v>428</v>
      </c>
      <c r="C395" s="155"/>
      <c r="D395" s="155"/>
      <c r="E395" s="155"/>
      <c r="F395" s="155"/>
      <c r="G395" s="253"/>
      <c r="H395" s="141"/>
      <c r="I395" s="142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</row>
    <row r="396" spans="1:30" ht="15.75" customHeight="1" x14ac:dyDescent="0.35">
      <c r="A396" s="149">
        <v>56</v>
      </c>
      <c r="B396" s="149" t="s">
        <v>429</v>
      </c>
      <c r="C396" s="150"/>
      <c r="D396" s="150"/>
      <c r="E396" s="150"/>
      <c r="F396" s="150"/>
      <c r="G396" s="252"/>
      <c r="H396" s="141"/>
      <c r="I396" s="142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</row>
    <row r="397" spans="1:30" ht="15.75" customHeight="1" outlineLevel="1" x14ac:dyDescent="0.35">
      <c r="A397" s="153">
        <v>561</v>
      </c>
      <c r="B397" s="153" t="s">
        <v>372</v>
      </c>
      <c r="C397" s="155"/>
      <c r="D397" s="155"/>
      <c r="E397" s="155"/>
      <c r="F397" s="155"/>
      <c r="G397" s="253"/>
      <c r="H397" s="141"/>
      <c r="I397" s="142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</row>
    <row r="398" spans="1:30" ht="15.75" customHeight="1" x14ac:dyDescent="0.35">
      <c r="A398" s="153">
        <v>562</v>
      </c>
      <c r="B398" s="189" t="s">
        <v>430</v>
      </c>
      <c r="C398" s="190"/>
      <c r="D398" s="190"/>
      <c r="E398" s="190"/>
      <c r="F398" s="190"/>
      <c r="G398" s="253"/>
      <c r="H398" s="141"/>
      <c r="I398" s="142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</row>
    <row r="399" spans="1:30" ht="15.75" customHeight="1" x14ac:dyDescent="0.35">
      <c r="A399" s="153"/>
      <c r="B399" s="189" t="s">
        <v>431</v>
      </c>
      <c r="C399" s="190" t="s">
        <v>58</v>
      </c>
      <c r="D399" s="202"/>
      <c r="E399" s="190"/>
      <c r="F399" s="190"/>
      <c r="G399" s="253"/>
      <c r="H399" s="186"/>
      <c r="I399" s="142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</row>
    <row r="400" spans="1:30" ht="15.75" customHeight="1" x14ac:dyDescent="0.35">
      <c r="A400" s="153"/>
      <c r="B400" s="189" t="s">
        <v>432</v>
      </c>
      <c r="C400" s="190"/>
      <c r="D400" s="202"/>
      <c r="E400" s="190"/>
      <c r="F400" s="190"/>
      <c r="G400" s="253"/>
      <c r="H400" s="141"/>
      <c r="I400" s="142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</row>
    <row r="401" spans="1:30" ht="15.75" customHeight="1" x14ac:dyDescent="0.35">
      <c r="A401" s="153"/>
      <c r="B401" s="189" t="s">
        <v>433</v>
      </c>
      <c r="C401" s="190"/>
      <c r="D401" s="202"/>
      <c r="E401" s="190"/>
      <c r="F401" s="190"/>
      <c r="G401" s="253"/>
      <c r="H401" s="141"/>
      <c r="I401" s="142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</row>
    <row r="402" spans="1:30" ht="15.75" customHeight="1" x14ac:dyDescent="0.35">
      <c r="A402" s="153"/>
      <c r="B402" s="189" t="s">
        <v>434</v>
      </c>
      <c r="C402" s="190"/>
      <c r="D402" s="202"/>
      <c r="E402" s="190"/>
      <c r="F402" s="190"/>
      <c r="G402" s="253"/>
      <c r="H402" s="141"/>
      <c r="I402" s="142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</row>
    <row r="403" spans="1:30" ht="15.75" customHeight="1" x14ac:dyDescent="0.35">
      <c r="A403" s="153"/>
      <c r="B403" s="189" t="s">
        <v>435</v>
      </c>
      <c r="C403" s="190"/>
      <c r="D403" s="202"/>
      <c r="E403" s="190"/>
      <c r="F403" s="190"/>
      <c r="G403" s="253"/>
      <c r="H403" s="141"/>
      <c r="I403" s="142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</row>
    <row r="404" spans="1:30" ht="15.75" customHeight="1" x14ac:dyDescent="0.35">
      <c r="A404" s="153">
        <v>563</v>
      </c>
      <c r="B404" s="189" t="s">
        <v>436</v>
      </c>
      <c r="C404" s="190"/>
      <c r="D404" s="202"/>
      <c r="E404" s="190"/>
      <c r="F404" s="190"/>
      <c r="G404" s="253"/>
      <c r="H404" s="141"/>
      <c r="I404" s="142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</row>
    <row r="405" spans="1:30" ht="15.75" customHeight="1" x14ac:dyDescent="0.35">
      <c r="A405" s="153"/>
      <c r="B405" s="189" t="s">
        <v>547</v>
      </c>
      <c r="C405" s="190" t="s">
        <v>58</v>
      </c>
      <c r="D405" s="202"/>
      <c r="E405" s="190"/>
      <c r="F405" s="190"/>
      <c r="G405" s="253"/>
      <c r="H405" s="186"/>
      <c r="I405" s="142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</row>
    <row r="406" spans="1:30" ht="15.75" customHeight="1" outlineLevel="1" x14ac:dyDescent="0.35">
      <c r="A406" s="153">
        <v>564</v>
      </c>
      <c r="B406" s="189" t="s">
        <v>437</v>
      </c>
      <c r="C406" s="190"/>
      <c r="D406" s="190"/>
      <c r="E406" s="190"/>
      <c r="F406" s="190"/>
      <c r="G406" s="253"/>
      <c r="H406" s="141"/>
      <c r="I406" s="142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</row>
    <row r="407" spans="1:30" ht="15.75" customHeight="1" x14ac:dyDescent="0.35">
      <c r="A407" s="153">
        <v>565</v>
      </c>
      <c r="B407" s="189" t="s">
        <v>438</v>
      </c>
      <c r="C407" s="190"/>
      <c r="D407" s="190"/>
      <c r="E407" s="190"/>
      <c r="F407" s="190"/>
      <c r="G407" s="253"/>
      <c r="H407" s="141"/>
      <c r="I407" s="142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</row>
    <row r="408" spans="1:30" ht="15.75" customHeight="1" x14ac:dyDescent="0.35">
      <c r="A408" s="153"/>
      <c r="B408" s="189" t="s">
        <v>537</v>
      </c>
      <c r="C408" s="190" t="s">
        <v>58</v>
      </c>
      <c r="D408" s="190"/>
      <c r="E408" s="190"/>
      <c r="F408" s="190"/>
      <c r="G408" s="253"/>
      <c r="H408" s="160"/>
      <c r="I408" s="142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</row>
    <row r="409" spans="1:30" ht="15.75" customHeight="1" x14ac:dyDescent="0.35">
      <c r="A409" s="153"/>
      <c r="B409" s="189" t="s">
        <v>539</v>
      </c>
      <c r="C409" s="190" t="s">
        <v>139</v>
      </c>
      <c r="D409" s="202"/>
      <c r="E409" s="202"/>
      <c r="F409" s="190"/>
      <c r="G409" s="253"/>
      <c r="H409" s="160"/>
      <c r="I409" s="142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</row>
    <row r="410" spans="1:30" ht="15.75" customHeight="1" x14ac:dyDescent="0.35">
      <c r="A410" s="153"/>
      <c r="B410" s="231" t="s">
        <v>439</v>
      </c>
      <c r="C410" s="190" t="s">
        <v>58</v>
      </c>
      <c r="D410" s="202"/>
      <c r="E410" s="202"/>
      <c r="F410" s="190"/>
      <c r="G410" s="253"/>
      <c r="H410" s="141"/>
      <c r="I410" s="142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</row>
    <row r="411" spans="1:30" ht="15.75" customHeight="1" x14ac:dyDescent="0.35">
      <c r="A411" s="153"/>
      <c r="B411" s="189" t="s">
        <v>405</v>
      </c>
      <c r="C411" s="190" t="s">
        <v>58</v>
      </c>
      <c r="D411" s="202"/>
      <c r="E411" s="191"/>
      <c r="F411" s="190"/>
      <c r="G411" s="253"/>
      <c r="H411" s="141"/>
      <c r="I411" s="142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</row>
    <row r="412" spans="1:30" ht="15.75" customHeight="1" x14ac:dyDescent="0.35">
      <c r="A412" s="153"/>
      <c r="B412" s="189" t="s">
        <v>440</v>
      </c>
      <c r="C412" s="190" t="s">
        <v>23</v>
      </c>
      <c r="D412" s="202"/>
      <c r="E412" s="202"/>
      <c r="F412" s="190"/>
      <c r="G412" s="253"/>
      <c r="H412" s="141"/>
      <c r="I412" s="142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</row>
    <row r="413" spans="1:30" ht="15.75" customHeight="1" x14ac:dyDescent="0.35">
      <c r="A413" s="153"/>
      <c r="B413" s="189" t="s">
        <v>441</v>
      </c>
      <c r="C413" s="190" t="s">
        <v>58</v>
      </c>
      <c r="D413" s="202"/>
      <c r="E413" s="202"/>
      <c r="F413" s="190"/>
      <c r="G413" s="253"/>
      <c r="H413" s="141"/>
      <c r="I413" s="142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</row>
    <row r="414" spans="1:30" ht="15.75" customHeight="1" x14ac:dyDescent="0.35">
      <c r="A414" s="153"/>
      <c r="B414" s="189" t="s">
        <v>442</v>
      </c>
      <c r="C414" s="190" t="s">
        <v>29</v>
      </c>
      <c r="D414" s="202"/>
      <c r="E414" s="202"/>
      <c r="F414" s="190"/>
      <c r="G414" s="253"/>
      <c r="H414" s="141"/>
      <c r="I414" s="142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</row>
    <row r="415" spans="1:30" ht="15.75" customHeight="1" x14ac:dyDescent="0.35">
      <c r="A415" s="153">
        <v>566</v>
      </c>
      <c r="B415" s="189" t="s">
        <v>443</v>
      </c>
      <c r="C415" s="190"/>
      <c r="D415" s="202"/>
      <c r="E415" s="202"/>
      <c r="F415" s="190"/>
      <c r="G415" s="253"/>
      <c r="H415" s="141"/>
      <c r="I415" s="142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</row>
    <row r="416" spans="1:30" ht="15.75" customHeight="1" x14ac:dyDescent="0.35">
      <c r="A416" s="153"/>
      <c r="B416" s="231" t="s">
        <v>538</v>
      </c>
      <c r="C416" s="190" t="s">
        <v>58</v>
      </c>
      <c r="D416" s="202"/>
      <c r="E416" s="202"/>
      <c r="F416" s="190"/>
      <c r="G416" s="253"/>
      <c r="H416" s="160"/>
      <c r="I416" s="142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</row>
    <row r="417" spans="1:30" ht="15.75" customHeight="1" x14ac:dyDescent="0.35">
      <c r="A417" s="153"/>
      <c r="B417" s="231" t="s">
        <v>439</v>
      </c>
      <c r="C417" s="190" t="s">
        <v>58</v>
      </c>
      <c r="D417" s="202"/>
      <c r="E417" s="202"/>
      <c r="F417" s="190"/>
      <c r="G417" s="253"/>
      <c r="H417" s="141"/>
      <c r="I417" s="142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</row>
    <row r="418" spans="1:30" ht="15.75" customHeight="1" x14ac:dyDescent="0.35">
      <c r="A418" s="153"/>
      <c r="B418" s="189" t="s">
        <v>326</v>
      </c>
      <c r="C418" s="190" t="s">
        <v>58</v>
      </c>
      <c r="D418" s="202"/>
      <c r="E418" s="191"/>
      <c r="F418" s="190"/>
      <c r="G418" s="253"/>
      <c r="H418" s="141"/>
      <c r="I418" s="142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</row>
    <row r="419" spans="1:30" ht="15.75" customHeight="1" x14ac:dyDescent="0.35">
      <c r="A419" s="153"/>
      <c r="B419" s="189" t="s">
        <v>444</v>
      </c>
      <c r="C419" s="190" t="s">
        <v>58</v>
      </c>
      <c r="D419" s="190"/>
      <c r="E419" s="190"/>
      <c r="F419" s="190"/>
      <c r="G419" s="253"/>
      <c r="H419" s="141"/>
      <c r="I419" s="142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</row>
    <row r="420" spans="1:30" ht="15.75" customHeight="1" x14ac:dyDescent="0.35">
      <c r="A420" s="153"/>
      <c r="B420" s="153" t="s">
        <v>445</v>
      </c>
      <c r="C420" s="155" t="s">
        <v>23</v>
      </c>
      <c r="D420" s="155"/>
      <c r="E420" s="155"/>
      <c r="F420" s="155"/>
      <c r="G420" s="253"/>
      <c r="H420" s="141"/>
      <c r="I420" s="142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</row>
    <row r="421" spans="1:30" ht="15.75" customHeight="1" x14ac:dyDescent="0.35">
      <c r="A421" s="153"/>
      <c r="B421" s="153" t="s">
        <v>446</v>
      </c>
      <c r="C421" s="155" t="s">
        <v>23</v>
      </c>
      <c r="D421" s="155"/>
      <c r="E421" s="155"/>
      <c r="F421" s="155"/>
      <c r="G421" s="253"/>
      <c r="H421" s="141"/>
      <c r="I421" s="142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</row>
    <row r="422" spans="1:30" ht="15.75" customHeight="1" x14ac:dyDescent="0.35">
      <c r="A422" s="153">
        <v>567</v>
      </c>
      <c r="B422" s="189" t="s">
        <v>408</v>
      </c>
      <c r="C422" s="190"/>
      <c r="D422" s="190"/>
      <c r="E422" s="190"/>
      <c r="F422" s="190"/>
      <c r="G422" s="253"/>
      <c r="H422" s="141"/>
      <c r="I422" s="142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</row>
    <row r="423" spans="1:30" ht="15.75" customHeight="1" x14ac:dyDescent="0.35">
      <c r="A423" s="153"/>
      <c r="B423" s="189" t="s">
        <v>411</v>
      </c>
      <c r="C423" s="190" t="s">
        <v>58</v>
      </c>
      <c r="D423" s="190"/>
      <c r="E423" s="190"/>
      <c r="F423" s="190"/>
      <c r="G423" s="253"/>
      <c r="H423" s="141"/>
      <c r="I423" s="142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</row>
    <row r="424" spans="1:30" ht="15.75" customHeight="1" outlineLevel="1" x14ac:dyDescent="0.35">
      <c r="A424" s="153">
        <v>568</v>
      </c>
      <c r="B424" s="189" t="s">
        <v>447</v>
      </c>
      <c r="C424" s="190"/>
      <c r="D424" s="190"/>
      <c r="E424" s="190"/>
      <c r="F424" s="190"/>
      <c r="G424" s="253"/>
      <c r="H424" s="141"/>
      <c r="I424" s="142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</row>
    <row r="425" spans="1:30" ht="15.75" customHeight="1" outlineLevel="1" x14ac:dyDescent="0.35">
      <c r="A425" s="149">
        <v>57</v>
      </c>
      <c r="B425" s="149" t="s">
        <v>448</v>
      </c>
      <c r="C425" s="150"/>
      <c r="D425" s="150"/>
      <c r="E425" s="150"/>
      <c r="F425" s="150"/>
      <c r="G425" s="252"/>
      <c r="H425" s="141"/>
      <c r="I425" s="142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</row>
    <row r="426" spans="1:30" ht="15.75" customHeight="1" outlineLevel="1" x14ac:dyDescent="0.35">
      <c r="A426" s="153"/>
      <c r="B426" s="153"/>
      <c r="C426" s="155"/>
      <c r="D426" s="155"/>
      <c r="E426" s="155"/>
      <c r="F426" s="155"/>
      <c r="G426" s="253"/>
      <c r="H426" s="141"/>
      <c r="I426" s="142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</row>
    <row r="427" spans="1:30" ht="15.75" customHeight="1" outlineLevel="1" x14ac:dyDescent="0.35">
      <c r="A427" s="149">
        <v>59</v>
      </c>
      <c r="B427" s="149" t="s">
        <v>219</v>
      </c>
      <c r="C427" s="150"/>
      <c r="D427" s="150"/>
      <c r="E427" s="150"/>
      <c r="F427" s="150"/>
      <c r="G427" s="252"/>
      <c r="H427" s="141"/>
      <c r="I427" s="142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</row>
    <row r="428" spans="1:30" ht="15.75" customHeight="1" x14ac:dyDescent="0.35">
      <c r="A428" s="153"/>
      <c r="B428" s="189" t="s">
        <v>508</v>
      </c>
      <c r="C428" s="190" t="s">
        <v>21</v>
      </c>
      <c r="D428" s="190"/>
      <c r="E428" s="190"/>
      <c r="F428" s="190"/>
      <c r="G428" s="253"/>
      <c r="H428" s="186"/>
      <c r="I428" s="142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</row>
    <row r="429" spans="1:30" ht="15.75" customHeight="1" x14ac:dyDescent="0.35">
      <c r="A429" s="149">
        <v>6</v>
      </c>
      <c r="B429" s="149" t="s">
        <v>449</v>
      </c>
      <c r="C429" s="150"/>
      <c r="D429" s="150"/>
      <c r="E429" s="150"/>
      <c r="F429" s="150"/>
      <c r="G429" s="252"/>
      <c r="H429" s="141"/>
      <c r="I429" s="142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</row>
    <row r="430" spans="1:30" ht="15.75" customHeight="1" outlineLevel="1" x14ac:dyDescent="0.35">
      <c r="A430" s="149">
        <v>61</v>
      </c>
      <c r="B430" s="149" t="s">
        <v>450</v>
      </c>
      <c r="C430" s="150"/>
      <c r="D430" s="150"/>
      <c r="E430" s="150"/>
      <c r="F430" s="150"/>
      <c r="G430" s="252"/>
      <c r="H430" s="141"/>
      <c r="I430" s="142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</row>
    <row r="431" spans="1:30" ht="15.75" customHeight="1" outlineLevel="1" x14ac:dyDescent="0.35">
      <c r="A431" s="153"/>
      <c r="B431" s="153"/>
      <c r="C431" s="155"/>
      <c r="D431" s="155"/>
      <c r="E431" s="155"/>
      <c r="F431" s="155"/>
      <c r="G431" s="253"/>
      <c r="H431" s="141"/>
      <c r="I431" s="142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</row>
    <row r="432" spans="1:30" ht="15.75" customHeight="1" outlineLevel="1" x14ac:dyDescent="0.35">
      <c r="A432" s="149">
        <v>62</v>
      </c>
      <c r="B432" s="149" t="s">
        <v>451</v>
      </c>
      <c r="C432" s="150"/>
      <c r="D432" s="150"/>
      <c r="E432" s="150"/>
      <c r="F432" s="150"/>
      <c r="G432" s="252"/>
      <c r="H432" s="141"/>
      <c r="I432" s="142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</row>
    <row r="433" spans="1:30" ht="15.75" customHeight="1" outlineLevel="1" x14ac:dyDescent="0.35">
      <c r="A433" s="153"/>
      <c r="B433" s="153"/>
      <c r="C433" s="155"/>
      <c r="D433" s="155"/>
      <c r="E433" s="155"/>
      <c r="F433" s="155"/>
      <c r="G433" s="253"/>
      <c r="H433" s="141"/>
      <c r="I433" s="142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</row>
    <row r="434" spans="1:30" ht="15.75" customHeight="1" outlineLevel="1" x14ac:dyDescent="0.35">
      <c r="A434" s="149">
        <v>63</v>
      </c>
      <c r="B434" s="149" t="s">
        <v>452</v>
      </c>
      <c r="C434" s="150"/>
      <c r="D434" s="150"/>
      <c r="E434" s="150"/>
      <c r="F434" s="150"/>
      <c r="G434" s="252"/>
      <c r="H434" s="141"/>
      <c r="I434" s="142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</row>
    <row r="435" spans="1:30" ht="15.75" customHeight="1" outlineLevel="1" x14ac:dyDescent="0.35">
      <c r="A435" s="153"/>
      <c r="B435" s="153"/>
      <c r="C435" s="155"/>
      <c r="D435" s="155"/>
      <c r="E435" s="155"/>
      <c r="F435" s="155"/>
      <c r="G435" s="253"/>
      <c r="H435" s="141"/>
      <c r="I435" s="142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</row>
    <row r="436" spans="1:30" ht="15.75" customHeight="1" outlineLevel="1" x14ac:dyDescent="0.35">
      <c r="A436" s="149">
        <v>64</v>
      </c>
      <c r="B436" s="149" t="s">
        <v>453</v>
      </c>
      <c r="C436" s="150"/>
      <c r="D436" s="150"/>
      <c r="E436" s="150"/>
      <c r="F436" s="150"/>
      <c r="G436" s="252"/>
      <c r="H436" s="141"/>
      <c r="I436" s="142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</row>
    <row r="437" spans="1:30" ht="15.75" customHeight="1" outlineLevel="1" x14ac:dyDescent="0.35">
      <c r="A437" s="153"/>
      <c r="B437" s="153"/>
      <c r="C437" s="155"/>
      <c r="D437" s="155"/>
      <c r="E437" s="155"/>
      <c r="F437" s="155"/>
      <c r="G437" s="253"/>
      <c r="H437" s="141"/>
      <c r="I437" s="142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</row>
    <row r="438" spans="1:30" ht="15.75" customHeight="1" outlineLevel="1" x14ac:dyDescent="0.35">
      <c r="A438" s="149">
        <v>65</v>
      </c>
      <c r="B438" s="149" t="s">
        <v>454</v>
      </c>
      <c r="C438" s="150"/>
      <c r="D438" s="150"/>
      <c r="E438" s="150"/>
      <c r="F438" s="150"/>
      <c r="G438" s="252"/>
      <c r="H438" s="141"/>
      <c r="I438" s="142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</row>
    <row r="439" spans="1:30" ht="15.75" customHeight="1" outlineLevel="1" x14ac:dyDescent="0.35">
      <c r="A439" s="153">
        <v>651</v>
      </c>
      <c r="B439" s="153" t="s">
        <v>455</v>
      </c>
      <c r="C439" s="155"/>
      <c r="D439" s="155"/>
      <c r="E439" s="155"/>
      <c r="F439" s="155"/>
      <c r="G439" s="253"/>
      <c r="H439" s="141"/>
      <c r="I439" s="142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</row>
    <row r="440" spans="1:30" ht="15.75" customHeight="1" outlineLevel="1" x14ac:dyDescent="0.35">
      <c r="A440" s="153">
        <v>652</v>
      </c>
      <c r="B440" s="153" t="s">
        <v>373</v>
      </c>
      <c r="C440" s="155"/>
      <c r="D440" s="155"/>
      <c r="E440" s="155"/>
      <c r="F440" s="155"/>
      <c r="G440" s="253"/>
      <c r="H440" s="141"/>
      <c r="I440" s="142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</row>
    <row r="441" spans="1:30" ht="15.75" customHeight="1" outlineLevel="1" x14ac:dyDescent="0.35">
      <c r="A441" s="153">
        <v>653</v>
      </c>
      <c r="B441" s="153" t="s">
        <v>456</v>
      </c>
      <c r="C441" s="155"/>
      <c r="D441" s="155"/>
      <c r="E441" s="155"/>
      <c r="F441" s="155"/>
      <c r="G441" s="253"/>
      <c r="H441" s="141"/>
      <c r="I441" s="142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</row>
    <row r="442" spans="1:30" ht="15.75" customHeight="1" outlineLevel="1" x14ac:dyDescent="0.35">
      <c r="A442" s="153">
        <v>655</v>
      </c>
      <c r="B442" s="153" t="s">
        <v>457</v>
      </c>
      <c r="C442" s="155"/>
      <c r="D442" s="155"/>
      <c r="E442" s="155"/>
      <c r="F442" s="155"/>
      <c r="G442" s="253"/>
      <c r="H442" s="141"/>
      <c r="I442" s="142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</row>
    <row r="443" spans="1:30" ht="15.75" customHeight="1" outlineLevel="1" x14ac:dyDescent="0.35">
      <c r="A443" s="153">
        <v>656</v>
      </c>
      <c r="B443" s="153" t="s">
        <v>458</v>
      </c>
      <c r="C443" s="155"/>
      <c r="D443" s="155"/>
      <c r="E443" s="155"/>
      <c r="F443" s="155"/>
      <c r="G443" s="253"/>
      <c r="H443" s="141"/>
      <c r="I443" s="142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</row>
    <row r="444" spans="1:30" ht="15.75" customHeight="1" outlineLevel="1" x14ac:dyDescent="0.35">
      <c r="A444" s="153">
        <v>657</v>
      </c>
      <c r="B444" s="153" t="s">
        <v>459</v>
      </c>
      <c r="C444" s="155"/>
      <c r="D444" s="155"/>
      <c r="E444" s="155"/>
      <c r="F444" s="155"/>
      <c r="G444" s="253"/>
      <c r="H444" s="141"/>
      <c r="I444" s="142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</row>
    <row r="445" spans="1:30" ht="15.75" customHeight="1" x14ac:dyDescent="0.35">
      <c r="A445" s="153"/>
      <c r="B445" s="153"/>
      <c r="C445" s="155"/>
      <c r="D445" s="155"/>
      <c r="E445" s="155"/>
      <c r="F445" s="155"/>
      <c r="G445" s="253"/>
      <c r="H445" s="141"/>
      <c r="I445" s="142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</row>
    <row r="446" spans="1:30" ht="15.75" customHeight="1" x14ac:dyDescent="0.35">
      <c r="A446" s="149">
        <v>66</v>
      </c>
      <c r="B446" s="149" t="s">
        <v>460</v>
      </c>
      <c r="C446" s="150"/>
      <c r="D446" s="150"/>
      <c r="E446" s="150"/>
      <c r="F446" s="150"/>
      <c r="G446" s="252"/>
      <c r="H446" s="141"/>
      <c r="I446" s="142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</row>
    <row r="447" spans="1:30" ht="15.75" customHeight="1" x14ac:dyDescent="0.35">
      <c r="A447" s="153">
        <v>661</v>
      </c>
      <c r="B447" s="189" t="s">
        <v>461</v>
      </c>
      <c r="C447" s="190" t="s">
        <v>125</v>
      </c>
      <c r="D447" s="190"/>
      <c r="E447" s="190"/>
      <c r="F447" s="190"/>
      <c r="G447" s="253"/>
      <c r="H447" s="141"/>
      <c r="I447" s="142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</row>
    <row r="448" spans="1:30" ht="15.75" customHeight="1" outlineLevel="1" x14ac:dyDescent="0.35">
      <c r="A448" s="153">
        <v>662</v>
      </c>
      <c r="B448" s="153" t="s">
        <v>462</v>
      </c>
      <c r="C448" s="155"/>
      <c r="D448" s="155"/>
      <c r="E448" s="155"/>
      <c r="F448" s="173"/>
      <c r="G448" s="253"/>
      <c r="H448" s="141"/>
      <c r="I448" s="142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</row>
    <row r="449" spans="1:30" ht="15.75" customHeight="1" outlineLevel="1" x14ac:dyDescent="0.35">
      <c r="A449" s="153">
        <v>663</v>
      </c>
      <c r="B449" s="153" t="s">
        <v>463</v>
      </c>
      <c r="C449" s="155"/>
      <c r="D449" s="155"/>
      <c r="E449" s="155"/>
      <c r="F449" s="173"/>
      <c r="G449" s="253"/>
      <c r="H449" s="141"/>
      <c r="I449" s="142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</row>
    <row r="450" spans="1:30" ht="15.75" customHeight="1" outlineLevel="1" x14ac:dyDescent="0.35">
      <c r="A450" s="153"/>
      <c r="B450" s="153"/>
      <c r="C450" s="155"/>
      <c r="D450" s="155"/>
      <c r="E450" s="155"/>
      <c r="F450" s="173"/>
      <c r="G450" s="253"/>
      <c r="H450" s="141"/>
      <c r="I450" s="142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</row>
    <row r="451" spans="1:30" ht="15.75" customHeight="1" outlineLevel="1" x14ac:dyDescent="0.35">
      <c r="A451" s="149">
        <v>68</v>
      </c>
      <c r="B451" s="149" t="s">
        <v>464</v>
      </c>
      <c r="C451" s="150"/>
      <c r="D451" s="150"/>
      <c r="E451" s="150"/>
      <c r="F451" s="150"/>
      <c r="G451" s="252"/>
      <c r="H451" s="232"/>
      <c r="I451" s="142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</row>
    <row r="452" spans="1:30" ht="15.75" customHeight="1" outlineLevel="1" x14ac:dyDescent="0.35">
      <c r="A452" s="153"/>
      <c r="B452" s="153"/>
      <c r="C452" s="155"/>
      <c r="D452" s="155"/>
      <c r="E452" s="155"/>
      <c r="F452" s="155"/>
      <c r="G452" s="253"/>
      <c r="H452" s="141"/>
      <c r="I452" s="142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</row>
    <row r="453" spans="1:30" ht="15.75" customHeight="1" outlineLevel="1" x14ac:dyDescent="0.35">
      <c r="A453" s="149">
        <v>69</v>
      </c>
      <c r="B453" s="149" t="s">
        <v>219</v>
      </c>
      <c r="C453" s="150"/>
      <c r="D453" s="150"/>
      <c r="E453" s="150"/>
      <c r="F453" s="150"/>
      <c r="G453" s="252"/>
      <c r="H453" s="141"/>
      <c r="I453" s="142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</row>
    <row r="454" spans="1:30" ht="15.75" customHeight="1" x14ac:dyDescent="0.35">
      <c r="A454" s="153"/>
      <c r="B454" s="153"/>
      <c r="C454" s="155"/>
      <c r="D454" s="155"/>
      <c r="E454" s="155"/>
      <c r="F454" s="155"/>
      <c r="G454" s="253"/>
      <c r="H454" s="141"/>
      <c r="I454" s="142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</row>
    <row r="455" spans="1:30" ht="15.75" customHeight="1" x14ac:dyDescent="0.35">
      <c r="A455" s="149">
        <v>7</v>
      </c>
      <c r="B455" s="149" t="s">
        <v>465</v>
      </c>
      <c r="C455" s="150"/>
      <c r="D455" s="150"/>
      <c r="E455" s="150"/>
      <c r="F455" s="150"/>
      <c r="G455" s="252"/>
      <c r="H455" s="141"/>
      <c r="I455" s="142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</row>
    <row r="456" spans="1:30" ht="15.75" customHeight="1" x14ac:dyDescent="0.35">
      <c r="A456" s="149">
        <v>71</v>
      </c>
      <c r="B456" s="149" t="s">
        <v>466</v>
      </c>
      <c r="C456" s="150"/>
      <c r="D456" s="150"/>
      <c r="E456" s="150"/>
      <c r="F456" s="150"/>
      <c r="G456" s="255"/>
      <c r="H456" s="141"/>
      <c r="I456" s="142"/>
      <c r="J456" s="139"/>
      <c r="K456" s="139"/>
      <c r="L456" s="141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</row>
    <row r="457" spans="1:30" ht="15.75" customHeight="1" x14ac:dyDescent="0.35">
      <c r="A457" s="153">
        <v>711</v>
      </c>
      <c r="B457" s="153" t="s">
        <v>467</v>
      </c>
      <c r="C457" s="155" t="s">
        <v>125</v>
      </c>
      <c r="D457" s="155"/>
      <c r="E457" s="155"/>
      <c r="F457" s="155"/>
      <c r="G457" s="253"/>
      <c r="H457" s="142"/>
      <c r="I457" s="142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</row>
    <row r="458" spans="1:30" ht="15.75" customHeight="1" x14ac:dyDescent="0.35">
      <c r="A458" s="153">
        <v>712</v>
      </c>
      <c r="B458" s="153" t="s">
        <v>468</v>
      </c>
      <c r="C458" s="155"/>
      <c r="D458" s="155"/>
      <c r="E458" s="155"/>
      <c r="F458" s="155"/>
      <c r="G458" s="253"/>
      <c r="H458" s="142"/>
      <c r="I458" s="142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</row>
    <row r="459" spans="1:30" ht="15.75" customHeight="1" x14ac:dyDescent="0.35">
      <c r="A459" s="153"/>
      <c r="B459" s="153" t="s">
        <v>469</v>
      </c>
      <c r="C459" s="155" t="s">
        <v>125</v>
      </c>
      <c r="D459" s="155"/>
      <c r="E459" s="155"/>
      <c r="F459" s="155"/>
      <c r="G459" s="253"/>
      <c r="H459" s="141"/>
      <c r="I459" s="142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</row>
    <row r="460" spans="1:30" ht="15.75" customHeight="1" x14ac:dyDescent="0.35">
      <c r="A460" s="153"/>
      <c r="B460" s="153" t="s">
        <v>470</v>
      </c>
      <c r="C460" s="155" t="s">
        <v>125</v>
      </c>
      <c r="D460" s="155"/>
      <c r="E460" s="155"/>
      <c r="F460" s="155"/>
      <c r="G460" s="253"/>
      <c r="H460" s="141"/>
      <c r="I460" s="142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</row>
    <row r="461" spans="1:30" ht="15.75" customHeight="1" x14ac:dyDescent="0.35">
      <c r="A461" s="153"/>
      <c r="B461" s="193" t="s">
        <v>557</v>
      </c>
      <c r="C461" s="155" t="s">
        <v>471</v>
      </c>
      <c r="D461" s="155"/>
      <c r="E461" s="155"/>
      <c r="F461" s="155"/>
      <c r="G461" s="253"/>
      <c r="H461" s="201"/>
      <c r="I461" s="142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</row>
    <row r="462" spans="1:30" ht="15.75" customHeight="1" x14ac:dyDescent="0.35">
      <c r="A462" s="153">
        <v>713</v>
      </c>
      <c r="B462" s="153" t="s">
        <v>472</v>
      </c>
      <c r="C462" s="155" t="s">
        <v>471</v>
      </c>
      <c r="D462" s="155"/>
      <c r="E462" s="155"/>
      <c r="F462" s="155"/>
      <c r="G462" s="253"/>
      <c r="H462" s="174"/>
      <c r="I462" s="142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</row>
    <row r="463" spans="1:30" ht="15.75" customHeight="1" x14ac:dyDescent="0.35">
      <c r="A463" s="153"/>
      <c r="B463" s="153" t="s">
        <v>473</v>
      </c>
      <c r="C463" s="155" t="s">
        <v>125</v>
      </c>
      <c r="D463" s="155"/>
      <c r="E463" s="155"/>
      <c r="F463" s="155"/>
      <c r="G463" s="253"/>
      <c r="H463" s="141"/>
      <c r="I463" s="142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</row>
    <row r="464" spans="1:30" ht="15.75" customHeight="1" x14ac:dyDescent="0.35">
      <c r="A464" s="153"/>
      <c r="B464" s="189" t="s">
        <v>474</v>
      </c>
      <c r="C464" s="190" t="s">
        <v>29</v>
      </c>
      <c r="D464" s="190"/>
      <c r="E464" s="190"/>
      <c r="F464" s="190"/>
      <c r="G464" s="253"/>
      <c r="H464" s="141"/>
      <c r="I464" s="142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</row>
    <row r="465" spans="1:30" ht="15.75" customHeight="1" x14ac:dyDescent="0.35">
      <c r="A465" s="153"/>
      <c r="B465" s="189" t="s">
        <v>475</v>
      </c>
      <c r="C465" s="190" t="s">
        <v>29</v>
      </c>
      <c r="D465" s="190"/>
      <c r="E465" s="190"/>
      <c r="F465" s="190"/>
      <c r="G465" s="253"/>
      <c r="H465" s="141"/>
      <c r="I465" s="142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</row>
    <row r="466" spans="1:30" ht="15.75" customHeight="1" x14ac:dyDescent="0.35">
      <c r="A466" s="153"/>
      <c r="B466" s="189" t="s">
        <v>476</v>
      </c>
      <c r="C466" s="190" t="s">
        <v>29</v>
      </c>
      <c r="D466" s="190"/>
      <c r="E466" s="190"/>
      <c r="F466" s="190"/>
      <c r="G466" s="253"/>
      <c r="H466" s="141"/>
      <c r="I466" s="142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</row>
    <row r="467" spans="1:30" ht="15.75" customHeight="1" x14ac:dyDescent="0.35">
      <c r="A467" s="153"/>
      <c r="B467" s="189" t="s">
        <v>477</v>
      </c>
      <c r="C467" s="190" t="s">
        <v>29</v>
      </c>
      <c r="D467" s="190"/>
      <c r="E467" s="190"/>
      <c r="F467" s="190"/>
      <c r="G467" s="253"/>
      <c r="H467" s="141"/>
      <c r="I467" s="142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</row>
    <row r="468" spans="1:30" ht="15.75" customHeight="1" x14ac:dyDescent="0.35">
      <c r="A468" s="153"/>
      <c r="B468" s="189" t="s">
        <v>478</v>
      </c>
      <c r="C468" s="190" t="s">
        <v>29</v>
      </c>
      <c r="D468" s="190"/>
      <c r="E468" s="190"/>
      <c r="F468" s="190"/>
      <c r="G468" s="253"/>
      <c r="H468" s="141"/>
      <c r="I468" s="142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</row>
    <row r="469" spans="1:30" ht="15.75" customHeight="1" x14ac:dyDescent="0.35">
      <c r="A469" s="153"/>
      <c r="B469" s="189" t="s">
        <v>479</v>
      </c>
      <c r="C469" s="190" t="s">
        <v>29</v>
      </c>
      <c r="D469" s="190"/>
      <c r="E469" s="190"/>
      <c r="F469" s="190"/>
      <c r="G469" s="253"/>
      <c r="H469" s="141"/>
      <c r="I469" s="142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</row>
    <row r="470" spans="1:30" ht="15.75" customHeight="1" x14ac:dyDescent="0.35">
      <c r="A470" s="153"/>
      <c r="B470" s="189" t="s">
        <v>480</v>
      </c>
      <c r="C470" s="190" t="s">
        <v>29</v>
      </c>
      <c r="D470" s="190"/>
      <c r="E470" s="190"/>
      <c r="F470" s="190"/>
      <c r="G470" s="253"/>
      <c r="H470" s="141"/>
      <c r="I470" s="142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</row>
    <row r="471" spans="1:30" ht="15.75" customHeight="1" x14ac:dyDescent="0.35">
      <c r="A471" s="153"/>
      <c r="B471" s="189" t="s">
        <v>481</v>
      </c>
      <c r="C471" s="190" t="s">
        <v>29</v>
      </c>
      <c r="D471" s="190"/>
      <c r="E471" s="190"/>
      <c r="F471" s="190"/>
      <c r="G471" s="253"/>
      <c r="H471" s="141"/>
      <c r="I471" s="142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</row>
    <row r="472" spans="1:30" ht="15.75" customHeight="1" x14ac:dyDescent="0.35">
      <c r="A472" s="149">
        <v>72</v>
      </c>
      <c r="B472" s="149" t="s">
        <v>482</v>
      </c>
      <c r="C472" s="150"/>
      <c r="D472" s="150"/>
      <c r="E472" s="150"/>
      <c r="F472" s="150"/>
      <c r="G472" s="255"/>
      <c r="H472" s="141"/>
      <c r="I472" s="142"/>
      <c r="J472" s="139"/>
      <c r="K472" s="139"/>
      <c r="L472" s="141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</row>
    <row r="473" spans="1:30" ht="15.75" customHeight="1" x14ac:dyDescent="0.35">
      <c r="A473" s="153">
        <v>721</v>
      </c>
      <c r="B473" s="153" t="s">
        <v>483</v>
      </c>
      <c r="C473" s="155" t="s">
        <v>125</v>
      </c>
      <c r="D473" s="155"/>
      <c r="E473" s="155"/>
      <c r="F473" s="155"/>
      <c r="G473" s="253"/>
      <c r="H473" s="141"/>
      <c r="I473" s="142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</row>
    <row r="474" spans="1:30" ht="15.75" customHeight="1" outlineLevel="1" x14ac:dyDescent="0.35">
      <c r="A474" s="153">
        <v>722</v>
      </c>
      <c r="B474" s="153" t="s">
        <v>484</v>
      </c>
      <c r="C474" s="155"/>
      <c r="D474" s="155"/>
      <c r="E474" s="155"/>
      <c r="F474" s="155"/>
      <c r="G474" s="253"/>
      <c r="H474" s="141"/>
      <c r="I474" s="142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</row>
    <row r="475" spans="1:30" ht="15.75" customHeight="1" x14ac:dyDescent="0.35">
      <c r="A475" s="153">
        <v>723</v>
      </c>
      <c r="B475" s="153" t="s">
        <v>485</v>
      </c>
      <c r="C475" s="155" t="s">
        <v>125</v>
      </c>
      <c r="D475" s="155"/>
      <c r="E475" s="155"/>
      <c r="F475" s="155"/>
      <c r="G475" s="253"/>
      <c r="H475" s="141"/>
      <c r="I475" s="142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</row>
    <row r="476" spans="1:30" ht="15.75" customHeight="1" x14ac:dyDescent="0.35">
      <c r="A476" s="153">
        <v>724</v>
      </c>
      <c r="B476" s="153" t="s">
        <v>486</v>
      </c>
      <c r="C476" s="155" t="s">
        <v>125</v>
      </c>
      <c r="D476" s="155"/>
      <c r="E476" s="155"/>
      <c r="F476" s="155"/>
      <c r="G476" s="253"/>
      <c r="H476" s="141"/>
      <c r="I476" s="142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</row>
    <row r="477" spans="1:30" ht="15.75" customHeight="1" x14ac:dyDescent="0.35">
      <c r="A477" s="153">
        <v>725</v>
      </c>
      <c r="B477" s="153" t="s">
        <v>487</v>
      </c>
      <c r="C477" s="155" t="s">
        <v>125</v>
      </c>
      <c r="D477" s="155"/>
      <c r="E477" s="155"/>
      <c r="F477" s="155"/>
      <c r="G477" s="253"/>
      <c r="H477" s="141"/>
      <c r="I477" s="142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</row>
    <row r="478" spans="1:30" ht="15.75" customHeight="1" x14ac:dyDescent="0.35">
      <c r="A478" s="153">
        <v>726</v>
      </c>
      <c r="B478" s="153" t="s">
        <v>488</v>
      </c>
      <c r="C478" s="155" t="s">
        <v>125</v>
      </c>
      <c r="D478" s="155"/>
      <c r="E478" s="155"/>
      <c r="F478" s="155"/>
      <c r="G478" s="253"/>
      <c r="H478" s="141"/>
      <c r="I478" s="142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</row>
    <row r="479" spans="1:30" ht="15.75" customHeight="1" x14ac:dyDescent="0.35">
      <c r="A479" s="153">
        <v>727</v>
      </c>
      <c r="B479" s="153" t="s">
        <v>489</v>
      </c>
      <c r="C479" s="155" t="s">
        <v>125</v>
      </c>
      <c r="D479" s="155"/>
      <c r="E479" s="155"/>
      <c r="F479" s="155"/>
      <c r="G479" s="253"/>
      <c r="H479" s="141"/>
      <c r="I479" s="142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</row>
    <row r="480" spans="1:30" ht="15.75" customHeight="1" x14ac:dyDescent="0.35">
      <c r="A480" s="153"/>
      <c r="B480" s="193" t="s">
        <v>558</v>
      </c>
      <c r="C480" s="194" t="s">
        <v>21</v>
      </c>
      <c r="D480" s="155"/>
      <c r="E480" s="155"/>
      <c r="F480" s="155"/>
      <c r="G480" s="253"/>
      <c r="H480" s="201"/>
      <c r="I480" s="142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</row>
    <row r="481" spans="1:30" ht="15.75" customHeight="1" outlineLevel="1" x14ac:dyDescent="0.35">
      <c r="A481" s="149">
        <v>73</v>
      </c>
      <c r="B481" s="149" t="s">
        <v>490</v>
      </c>
      <c r="C481" s="150"/>
      <c r="D481" s="150"/>
      <c r="E481" s="150"/>
      <c r="F481" s="150"/>
      <c r="G481" s="252"/>
      <c r="H481" s="141"/>
      <c r="I481" s="142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</row>
    <row r="482" spans="1:30" ht="15.75" customHeight="1" outlineLevel="1" x14ac:dyDescent="0.35">
      <c r="A482" s="153">
        <v>731</v>
      </c>
      <c r="B482" s="153" t="s">
        <v>491</v>
      </c>
      <c r="C482" s="155"/>
      <c r="D482" s="155"/>
      <c r="E482" s="155"/>
      <c r="F482" s="155"/>
      <c r="G482" s="253"/>
      <c r="H482" s="141"/>
      <c r="I482" s="142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</row>
    <row r="483" spans="1:30" ht="15.75" customHeight="1" outlineLevel="1" x14ac:dyDescent="0.35">
      <c r="A483" s="153">
        <v>732</v>
      </c>
      <c r="B483" s="153" t="s">
        <v>492</v>
      </c>
      <c r="C483" s="155"/>
      <c r="D483" s="155"/>
      <c r="E483" s="155"/>
      <c r="F483" s="155"/>
      <c r="G483" s="253"/>
      <c r="H483" s="141"/>
      <c r="I483" s="142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</row>
    <row r="484" spans="1:30" ht="15.75" customHeight="1" outlineLevel="1" x14ac:dyDescent="0.35">
      <c r="A484" s="153">
        <v>733</v>
      </c>
      <c r="B484" s="153" t="s">
        <v>493</v>
      </c>
      <c r="C484" s="194" t="s">
        <v>21</v>
      </c>
      <c r="D484" s="155"/>
      <c r="E484" s="155"/>
      <c r="F484" s="155"/>
      <c r="G484" s="253"/>
      <c r="H484" s="186"/>
      <c r="I484" s="142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</row>
    <row r="485" spans="1:30" ht="15.75" customHeight="1" outlineLevel="1" x14ac:dyDescent="0.35">
      <c r="A485" s="153">
        <v>734</v>
      </c>
      <c r="B485" s="153" t="s">
        <v>494</v>
      </c>
      <c r="C485" s="194" t="s">
        <v>21</v>
      </c>
      <c r="D485" s="155"/>
      <c r="E485" s="155"/>
      <c r="F485" s="155"/>
      <c r="G485" s="253"/>
      <c r="H485" s="141"/>
      <c r="I485" s="142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</row>
    <row r="486" spans="1:30" ht="15.75" customHeight="1" outlineLevel="1" x14ac:dyDescent="0.35">
      <c r="A486" s="153">
        <v>735</v>
      </c>
      <c r="B486" s="153" t="s">
        <v>495</v>
      </c>
      <c r="C486" s="155"/>
      <c r="D486" s="155"/>
      <c r="E486" s="155"/>
      <c r="F486" s="155"/>
      <c r="G486" s="253"/>
      <c r="H486" s="141"/>
      <c r="I486" s="142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</row>
    <row r="487" spans="1:30" ht="15.75" customHeight="1" x14ac:dyDescent="0.35">
      <c r="A487" s="149">
        <v>74</v>
      </c>
      <c r="B487" s="149" t="s">
        <v>496</v>
      </c>
      <c r="C487" s="150"/>
      <c r="D487" s="150"/>
      <c r="E487" s="150"/>
      <c r="F487" s="150"/>
      <c r="G487" s="255"/>
      <c r="H487" s="141"/>
      <c r="I487" s="142"/>
      <c r="J487" s="139"/>
      <c r="K487" s="139"/>
      <c r="L487" s="141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</row>
    <row r="488" spans="1:30" ht="15.75" customHeight="1" x14ac:dyDescent="0.35">
      <c r="A488" s="153">
        <v>741</v>
      </c>
      <c r="B488" s="153" t="s">
        <v>497</v>
      </c>
      <c r="C488" s="155" t="s">
        <v>125</v>
      </c>
      <c r="D488" s="155"/>
      <c r="E488" s="155"/>
      <c r="F488" s="155"/>
      <c r="G488" s="253"/>
      <c r="H488" s="141"/>
      <c r="I488" s="142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</row>
    <row r="489" spans="1:30" ht="15.75" customHeight="1" x14ac:dyDescent="0.35">
      <c r="A489" s="153">
        <v>742</v>
      </c>
      <c r="B489" s="153" t="s">
        <v>498</v>
      </c>
      <c r="C489" s="155" t="s">
        <v>125</v>
      </c>
      <c r="D489" s="155"/>
      <c r="E489" s="155"/>
      <c r="F489" s="155"/>
      <c r="G489" s="253"/>
      <c r="H489" s="141"/>
      <c r="I489" s="142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</row>
    <row r="490" spans="1:30" ht="15.75" customHeight="1" x14ac:dyDescent="0.35">
      <c r="A490" s="153">
        <v>743</v>
      </c>
      <c r="B490" s="153" t="s">
        <v>499</v>
      </c>
      <c r="C490" s="155" t="s">
        <v>125</v>
      </c>
      <c r="D490" s="155"/>
      <c r="E490" s="155"/>
      <c r="F490" s="155"/>
      <c r="G490" s="253"/>
      <c r="H490" s="141"/>
      <c r="I490" s="142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</row>
    <row r="491" spans="1:30" ht="15.75" customHeight="1" x14ac:dyDescent="0.35">
      <c r="A491" s="153">
        <v>744</v>
      </c>
      <c r="B491" s="153" t="s">
        <v>500</v>
      </c>
      <c r="C491" s="155" t="s">
        <v>125</v>
      </c>
      <c r="D491" s="155"/>
      <c r="E491" s="155"/>
      <c r="F491" s="155"/>
      <c r="G491" s="253"/>
      <c r="H491" s="141"/>
      <c r="I491" s="142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</row>
    <row r="492" spans="1:30" ht="15.75" customHeight="1" x14ac:dyDescent="0.35">
      <c r="A492" s="153"/>
      <c r="B492" s="153" t="s">
        <v>501</v>
      </c>
      <c r="C492" s="155" t="s">
        <v>29</v>
      </c>
      <c r="D492" s="155"/>
      <c r="E492" s="155"/>
      <c r="F492" s="155"/>
      <c r="G492" s="253"/>
      <c r="H492" s="141"/>
      <c r="I492" s="142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</row>
    <row r="493" spans="1:30" ht="15.75" customHeight="1" x14ac:dyDescent="0.35">
      <c r="A493" s="153"/>
      <c r="B493" s="153" t="s">
        <v>502</v>
      </c>
      <c r="C493" s="155" t="s">
        <v>29</v>
      </c>
      <c r="D493" s="155"/>
      <c r="E493" s="155"/>
      <c r="F493" s="155"/>
      <c r="G493" s="253"/>
      <c r="H493" s="141"/>
      <c r="I493" s="142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</row>
    <row r="494" spans="1:30" ht="15.75" customHeight="1" x14ac:dyDescent="0.35">
      <c r="A494" s="153"/>
      <c r="B494" s="153" t="s">
        <v>503</v>
      </c>
      <c r="C494" s="155" t="s">
        <v>29</v>
      </c>
      <c r="D494" s="155"/>
      <c r="E494" s="155"/>
      <c r="F494" s="155"/>
      <c r="G494" s="253"/>
      <c r="H494" s="141"/>
      <c r="I494" s="142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</row>
    <row r="495" spans="1:30" ht="15.75" customHeight="1" x14ac:dyDescent="0.35">
      <c r="A495" s="153"/>
      <c r="B495" s="153" t="s">
        <v>504</v>
      </c>
      <c r="C495" s="155" t="s">
        <v>125</v>
      </c>
      <c r="D495" s="155"/>
      <c r="E495" s="155"/>
      <c r="F495" s="155"/>
      <c r="G495" s="253"/>
      <c r="H495" s="141"/>
      <c r="I495" s="142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</row>
    <row r="496" spans="1:30" ht="15.75" customHeight="1" x14ac:dyDescent="0.35">
      <c r="A496" s="153">
        <v>745</v>
      </c>
      <c r="B496" s="153" t="s">
        <v>505</v>
      </c>
      <c r="C496" s="155" t="s">
        <v>125</v>
      </c>
      <c r="D496" s="155"/>
      <c r="E496" s="155"/>
      <c r="F496" s="155"/>
      <c r="G496" s="253"/>
      <c r="H496" s="141"/>
      <c r="I496" s="142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</row>
    <row r="497" spans="1:31" ht="15.75" customHeight="1" x14ac:dyDescent="0.35">
      <c r="A497" s="153">
        <v>746</v>
      </c>
      <c r="B497" s="153" t="s">
        <v>506</v>
      </c>
      <c r="C497" s="155" t="s">
        <v>125</v>
      </c>
      <c r="D497" s="155"/>
      <c r="E497" s="155"/>
      <c r="F497" s="155"/>
      <c r="G497" s="253"/>
      <c r="H497" s="141"/>
      <c r="I497" s="142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</row>
    <row r="498" spans="1:31" ht="15.75" customHeight="1" x14ac:dyDescent="0.35">
      <c r="A498" s="153">
        <v>747</v>
      </c>
      <c r="B498" s="153" t="s">
        <v>507</v>
      </c>
      <c r="C498" s="155"/>
      <c r="D498" s="155"/>
      <c r="E498" s="155"/>
      <c r="F498" s="155"/>
      <c r="G498" s="253"/>
      <c r="H498" s="141"/>
      <c r="I498" s="142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</row>
    <row r="499" spans="1:31" ht="15.75" customHeight="1" x14ac:dyDescent="0.35">
      <c r="A499" s="153"/>
      <c r="B499" s="193" t="s">
        <v>549</v>
      </c>
      <c r="C499" s="194" t="s">
        <v>21</v>
      </c>
      <c r="D499" s="155"/>
      <c r="E499" s="155"/>
      <c r="F499" s="155"/>
      <c r="G499" s="253"/>
      <c r="H499" s="201"/>
      <c r="I499" s="142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</row>
    <row r="500" spans="1:31" ht="15.75" customHeight="1" x14ac:dyDescent="0.35">
      <c r="A500" s="149">
        <v>75</v>
      </c>
      <c r="B500" s="149" t="s">
        <v>509</v>
      </c>
      <c r="C500" s="150"/>
      <c r="D500" s="150"/>
      <c r="E500" s="150"/>
      <c r="F500" s="150"/>
      <c r="G500" s="252"/>
      <c r="H500" s="141"/>
      <c r="I500" s="142"/>
      <c r="J500" s="139"/>
      <c r="K500" s="139"/>
      <c r="L500" s="141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</row>
    <row r="501" spans="1:31" ht="15.75" customHeight="1" x14ac:dyDescent="0.35">
      <c r="A501" s="153">
        <v>751</v>
      </c>
      <c r="B501" s="153" t="s">
        <v>510</v>
      </c>
      <c r="C501" s="155"/>
      <c r="D501" s="155"/>
      <c r="E501" s="155"/>
      <c r="F501" s="155"/>
      <c r="G501" s="253"/>
      <c r="H501" s="141"/>
      <c r="I501" s="142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</row>
    <row r="502" spans="1:31" ht="15.75" customHeight="1" x14ac:dyDescent="0.35">
      <c r="A502" s="153"/>
      <c r="B502" s="153" t="s">
        <v>511</v>
      </c>
      <c r="C502" s="155" t="s">
        <v>125</v>
      </c>
      <c r="D502" s="155"/>
      <c r="E502" s="155"/>
      <c r="F502" s="155"/>
      <c r="G502" s="253"/>
      <c r="H502" s="141"/>
      <c r="I502" s="142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</row>
    <row r="503" spans="1:31" ht="15.75" customHeight="1" x14ac:dyDescent="0.35">
      <c r="A503" s="153"/>
      <c r="B503" s="153" t="s">
        <v>510</v>
      </c>
      <c r="C503" s="155" t="s">
        <v>125</v>
      </c>
      <c r="D503" s="155"/>
      <c r="E503" s="155"/>
      <c r="F503" s="155"/>
      <c r="G503" s="253"/>
      <c r="H503" s="141"/>
      <c r="I503" s="142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</row>
    <row r="504" spans="1:31" ht="15.75" customHeight="1" x14ac:dyDescent="0.35">
      <c r="A504" s="153">
        <v>752</v>
      </c>
      <c r="B504" s="153" t="s">
        <v>512</v>
      </c>
      <c r="C504" s="155" t="s">
        <v>125</v>
      </c>
      <c r="D504" s="155"/>
      <c r="E504" s="155"/>
      <c r="F504" s="155"/>
      <c r="G504" s="253"/>
      <c r="H504" s="141"/>
      <c r="I504" s="142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</row>
    <row r="505" spans="1:31" ht="15.75" customHeight="1" outlineLevel="1" x14ac:dyDescent="0.35">
      <c r="A505" s="153">
        <v>753</v>
      </c>
      <c r="B505" s="153" t="s">
        <v>513</v>
      </c>
      <c r="C505" s="155"/>
      <c r="D505" s="155"/>
      <c r="E505" s="155"/>
      <c r="F505" s="155"/>
      <c r="G505" s="253"/>
      <c r="H505" s="141"/>
      <c r="I505" s="142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</row>
    <row r="506" spans="1:31" ht="15.75" customHeight="1" outlineLevel="1" x14ac:dyDescent="0.35">
      <c r="A506" s="153">
        <v>754</v>
      </c>
      <c r="B506" s="153" t="s">
        <v>514</v>
      </c>
      <c r="C506" s="155"/>
      <c r="D506" s="155"/>
      <c r="E506" s="155"/>
      <c r="F506" s="155"/>
      <c r="G506" s="253"/>
      <c r="H506" s="141"/>
      <c r="I506" s="142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</row>
    <row r="507" spans="1:31" ht="15.75" customHeight="1" outlineLevel="1" x14ac:dyDescent="0.35">
      <c r="A507" s="149">
        <v>79</v>
      </c>
      <c r="B507" s="149" t="s">
        <v>219</v>
      </c>
      <c r="C507" s="150"/>
      <c r="D507" s="150"/>
      <c r="E507" s="150"/>
      <c r="F507" s="150"/>
      <c r="G507" s="252"/>
      <c r="H507" s="141"/>
      <c r="I507" s="142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</row>
    <row r="508" spans="1:31" ht="15.75" customHeight="1" x14ac:dyDescent="0.35">
      <c r="A508" s="153"/>
      <c r="B508" s="153"/>
      <c r="C508" s="155"/>
      <c r="D508" s="155"/>
      <c r="E508" s="155"/>
      <c r="F508" s="155"/>
      <c r="G508" s="253"/>
      <c r="H508" s="243"/>
      <c r="I508" s="244"/>
      <c r="J508" s="245"/>
      <c r="K508" s="245"/>
      <c r="L508" s="245"/>
      <c r="M508" s="245"/>
      <c r="N508" s="245"/>
      <c r="O508" s="245"/>
      <c r="P508" s="245"/>
      <c r="Q508" s="245"/>
      <c r="R508" s="245"/>
      <c r="S508" s="245"/>
      <c r="T508" s="245"/>
      <c r="U508" s="245"/>
      <c r="V508" s="245"/>
      <c r="W508" s="245"/>
      <c r="X508" s="245"/>
      <c r="Y508" s="245"/>
      <c r="Z508" s="245"/>
      <c r="AA508" s="245"/>
      <c r="AB508" s="245"/>
      <c r="AC508" s="245"/>
      <c r="AD508" s="245"/>
      <c r="AE508" s="246"/>
    </row>
    <row r="509" spans="1:31" ht="15.75" customHeight="1" x14ac:dyDescent="0.35">
      <c r="A509" s="149">
        <v>8</v>
      </c>
      <c r="B509" s="149" t="s">
        <v>515</v>
      </c>
      <c r="C509" s="150"/>
      <c r="D509" s="150"/>
      <c r="E509" s="150"/>
      <c r="F509" s="150"/>
      <c r="G509" s="256"/>
      <c r="H509" s="247"/>
      <c r="I509" s="244"/>
      <c r="J509" s="245"/>
      <c r="K509" s="245"/>
      <c r="L509" s="245"/>
      <c r="M509" s="245"/>
      <c r="N509" s="245"/>
      <c r="O509" s="245"/>
      <c r="P509" s="245"/>
      <c r="Q509" s="245"/>
      <c r="R509" s="245"/>
      <c r="S509" s="245"/>
      <c r="T509" s="245"/>
      <c r="U509" s="245"/>
      <c r="V509" s="245"/>
      <c r="W509" s="245"/>
      <c r="X509" s="245"/>
      <c r="Y509" s="245"/>
      <c r="Z509" s="245"/>
      <c r="AA509" s="245"/>
      <c r="AB509" s="245"/>
      <c r="AC509" s="245"/>
      <c r="AD509" s="245"/>
      <c r="AE509" s="246"/>
    </row>
    <row r="510" spans="1:31" ht="15.75" customHeight="1" x14ac:dyDescent="0.35">
      <c r="A510" s="153"/>
      <c r="B510" s="153"/>
      <c r="C510" s="155"/>
      <c r="D510" s="155"/>
      <c r="E510" s="155"/>
      <c r="F510" s="155"/>
      <c r="G510" s="253"/>
      <c r="H510" s="243"/>
      <c r="I510" s="244"/>
      <c r="J510" s="245"/>
      <c r="K510" s="245"/>
      <c r="L510" s="245"/>
      <c r="M510" s="245"/>
      <c r="N510" s="245"/>
      <c r="O510" s="245"/>
      <c r="P510" s="245"/>
      <c r="Q510" s="245"/>
      <c r="R510" s="245"/>
      <c r="S510" s="245"/>
      <c r="T510" s="245"/>
      <c r="U510" s="245"/>
      <c r="V510" s="245"/>
      <c r="W510" s="245"/>
      <c r="X510" s="245"/>
      <c r="Y510" s="245"/>
      <c r="Z510" s="245"/>
      <c r="AA510" s="245"/>
      <c r="AB510" s="245"/>
      <c r="AC510" s="245"/>
      <c r="AD510" s="245"/>
      <c r="AE510" s="246"/>
    </row>
    <row r="511" spans="1:31" ht="15.75" customHeight="1" x14ac:dyDescent="0.35">
      <c r="A511" s="175"/>
      <c r="B511" s="176" t="s">
        <v>516</v>
      </c>
      <c r="C511" s="177"/>
      <c r="D511" s="177"/>
      <c r="E511" s="177"/>
      <c r="F511" s="177"/>
      <c r="G511" s="252">
        <f>G5+G106+G166+G233+G317+G429+G455+G509</f>
        <v>0</v>
      </c>
      <c r="H511" s="188"/>
      <c r="I511" s="248"/>
      <c r="J511" s="249"/>
      <c r="K511" s="249"/>
      <c r="L511" s="249"/>
      <c r="M511" s="249"/>
      <c r="N511" s="249"/>
      <c r="O511" s="249"/>
      <c r="P511" s="249"/>
      <c r="Q511" s="249"/>
      <c r="R511" s="249"/>
      <c r="S511" s="249"/>
      <c r="T511" s="249"/>
      <c r="U511" s="249"/>
      <c r="V511" s="249"/>
      <c r="W511" s="249"/>
      <c r="X511" s="249"/>
      <c r="Y511" s="249"/>
      <c r="Z511" s="249"/>
      <c r="AA511" s="249"/>
      <c r="AB511" s="249"/>
      <c r="AC511" s="249"/>
      <c r="AD511" s="249"/>
      <c r="AE511" s="246"/>
    </row>
    <row r="512" spans="1:31" ht="15.75" customHeight="1" x14ac:dyDescent="0.35">
      <c r="A512" s="175"/>
      <c r="B512" s="176" t="s">
        <v>517</v>
      </c>
      <c r="C512" s="177"/>
      <c r="D512" s="177"/>
      <c r="E512" s="177"/>
      <c r="F512" s="177"/>
      <c r="G512" s="252">
        <f>G511*24%</f>
        <v>0</v>
      </c>
      <c r="H512" s="188"/>
      <c r="I512" s="248"/>
      <c r="J512" s="249"/>
      <c r="K512" s="249"/>
      <c r="L512" s="249"/>
      <c r="M512" s="249"/>
      <c r="N512" s="249"/>
      <c r="O512" s="249"/>
      <c r="P512" s="249"/>
      <c r="Q512" s="249"/>
      <c r="R512" s="249"/>
      <c r="S512" s="249"/>
      <c r="T512" s="249"/>
      <c r="U512" s="249"/>
      <c r="V512" s="249"/>
      <c r="W512" s="249"/>
      <c r="X512" s="249"/>
      <c r="Y512" s="249"/>
      <c r="Z512" s="249"/>
      <c r="AA512" s="249"/>
      <c r="AB512" s="249"/>
      <c r="AC512" s="249"/>
      <c r="AD512" s="249"/>
      <c r="AE512" s="246"/>
    </row>
    <row r="513" spans="1:31" ht="15.75" customHeight="1" x14ac:dyDescent="0.35">
      <c r="A513" s="175"/>
      <c r="B513" s="176" t="s">
        <v>518</v>
      </c>
      <c r="C513" s="177"/>
      <c r="D513" s="177"/>
      <c r="E513" s="177"/>
      <c r="F513" s="177"/>
      <c r="G513" s="252">
        <f>SUM(G511:G512)</f>
        <v>0</v>
      </c>
      <c r="H513" s="188"/>
      <c r="I513" s="248"/>
      <c r="J513" s="249"/>
      <c r="K513" s="249"/>
      <c r="L513" s="249"/>
      <c r="M513" s="249"/>
      <c r="N513" s="249"/>
      <c r="O513" s="249"/>
      <c r="P513" s="249"/>
      <c r="Q513" s="249"/>
      <c r="R513" s="249"/>
      <c r="S513" s="249"/>
      <c r="T513" s="249"/>
      <c r="U513" s="249"/>
      <c r="V513" s="249"/>
      <c r="W513" s="249"/>
      <c r="X513" s="249"/>
      <c r="Y513" s="249"/>
      <c r="Z513" s="249"/>
      <c r="AA513" s="249"/>
      <c r="AB513" s="249"/>
      <c r="AC513" s="249"/>
      <c r="AD513" s="249"/>
      <c r="AE513" s="246"/>
    </row>
    <row r="514" spans="1:31" ht="15.75" customHeight="1" x14ac:dyDescent="0.35">
      <c r="A514" s="153"/>
      <c r="B514" s="153"/>
      <c r="C514" s="155"/>
      <c r="D514" s="155"/>
      <c r="E514" s="155"/>
      <c r="F514" s="155"/>
      <c r="G514" s="257"/>
      <c r="H514" s="243"/>
      <c r="I514" s="244"/>
      <c r="J514" s="245"/>
      <c r="K514" s="245"/>
      <c r="L514" s="245"/>
      <c r="M514" s="245"/>
      <c r="N514" s="245"/>
      <c r="O514" s="245"/>
      <c r="P514" s="245"/>
      <c r="Q514" s="245"/>
      <c r="R514" s="245"/>
      <c r="S514" s="245"/>
      <c r="T514" s="245"/>
      <c r="U514" s="245"/>
      <c r="V514" s="245"/>
      <c r="W514" s="245"/>
      <c r="X514" s="245"/>
      <c r="Y514" s="245"/>
      <c r="Z514" s="245"/>
      <c r="AA514" s="245"/>
      <c r="AB514" s="245"/>
      <c r="AC514" s="245"/>
      <c r="AD514" s="245"/>
      <c r="AE514" s="246"/>
    </row>
    <row r="515" spans="1:31" ht="15.75" customHeight="1" x14ac:dyDescent="0.35">
      <c r="A515" s="139"/>
      <c r="B515" s="139"/>
      <c r="C515" s="140"/>
      <c r="D515" s="140"/>
      <c r="E515" s="140"/>
      <c r="F515" s="140"/>
      <c r="G515" s="250"/>
      <c r="H515" s="141"/>
      <c r="I515" s="142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</row>
    <row r="516" spans="1:31" ht="15.75" customHeight="1" x14ac:dyDescent="0.35">
      <c r="C516" s="178"/>
      <c r="D516" s="178"/>
      <c r="E516" s="178"/>
      <c r="F516" s="178"/>
      <c r="G516" s="258"/>
      <c r="H516" s="141"/>
      <c r="I516" s="142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</row>
    <row r="517" spans="1:31" ht="15.75" customHeight="1" x14ac:dyDescent="0.35">
      <c r="C517" s="178"/>
      <c r="D517" s="178"/>
      <c r="E517" s="178"/>
      <c r="F517" s="178"/>
      <c r="G517" s="258"/>
      <c r="H517" s="141"/>
      <c r="I517" s="142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</row>
    <row r="518" spans="1:31" ht="15.75" customHeight="1" x14ac:dyDescent="0.35">
      <c r="C518" s="178"/>
      <c r="D518" s="178"/>
      <c r="E518" s="178"/>
      <c r="F518" s="178"/>
      <c r="G518" s="258"/>
      <c r="H518" s="141"/>
      <c r="I518" s="142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</row>
    <row r="519" spans="1:31" ht="15.75" customHeight="1" x14ac:dyDescent="0.35">
      <c r="C519" s="178"/>
      <c r="D519" s="178"/>
      <c r="E519" s="178"/>
      <c r="F519" s="178"/>
      <c r="G519" s="258"/>
      <c r="H519" s="141"/>
      <c r="I519" s="142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</row>
    <row r="520" spans="1:31" ht="15.75" customHeight="1" x14ac:dyDescent="0.35">
      <c r="C520" s="178"/>
      <c r="D520" s="178"/>
      <c r="E520" s="178"/>
      <c r="F520" s="178"/>
      <c r="G520" s="258"/>
      <c r="H520" s="141"/>
      <c r="I520" s="142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</row>
    <row r="521" spans="1:31" ht="15.75" customHeight="1" x14ac:dyDescent="0.35">
      <c r="C521" s="178"/>
      <c r="D521" s="178"/>
      <c r="E521" s="178"/>
      <c r="F521" s="178"/>
      <c r="G521" s="258"/>
      <c r="H521" s="141"/>
      <c r="I521" s="142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</row>
    <row r="522" spans="1:31" ht="15.75" customHeight="1" x14ac:dyDescent="0.35">
      <c r="C522" s="178"/>
      <c r="D522" s="178"/>
      <c r="E522" s="178"/>
      <c r="F522" s="178"/>
      <c r="G522" s="258"/>
      <c r="H522" s="141"/>
      <c r="I522" s="142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</row>
    <row r="523" spans="1:31" ht="15.75" customHeight="1" x14ac:dyDescent="0.35">
      <c r="C523" s="178"/>
      <c r="D523" s="178"/>
      <c r="E523" s="178"/>
      <c r="F523" s="178"/>
      <c r="G523" s="258"/>
      <c r="H523" s="141"/>
      <c r="I523" s="142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</row>
    <row r="524" spans="1:31" ht="15.75" customHeight="1" x14ac:dyDescent="0.35">
      <c r="C524" s="178"/>
      <c r="D524" s="178"/>
      <c r="E524" s="178"/>
      <c r="F524" s="178"/>
      <c r="G524" s="258"/>
      <c r="H524" s="141"/>
      <c r="I524" s="142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</row>
    <row r="525" spans="1:31" ht="15.75" customHeight="1" x14ac:dyDescent="0.35">
      <c r="C525" s="178"/>
      <c r="D525" s="178"/>
      <c r="E525" s="178"/>
      <c r="F525" s="178"/>
      <c r="G525" s="258"/>
      <c r="H525" s="141"/>
      <c r="I525" s="142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</row>
    <row r="526" spans="1:31" ht="15.75" customHeight="1" x14ac:dyDescent="0.35">
      <c r="C526" s="178"/>
      <c r="D526" s="178"/>
      <c r="E526" s="178"/>
      <c r="F526" s="178"/>
      <c r="G526" s="258"/>
      <c r="H526" s="141"/>
      <c r="I526" s="142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</row>
    <row r="527" spans="1:31" ht="15.75" customHeight="1" x14ac:dyDescent="0.35">
      <c r="C527" s="178"/>
      <c r="D527" s="178"/>
      <c r="E527" s="178"/>
      <c r="F527" s="178"/>
      <c r="G527" s="258"/>
      <c r="H527" s="141"/>
      <c r="I527" s="142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</row>
    <row r="528" spans="1:31" ht="15.75" customHeight="1" x14ac:dyDescent="0.35">
      <c r="C528" s="178"/>
      <c r="D528" s="178"/>
      <c r="E528" s="178"/>
      <c r="F528" s="178"/>
      <c r="G528" s="258"/>
      <c r="H528" s="141"/>
      <c r="I528" s="142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</row>
    <row r="529" spans="3:30" ht="15.75" customHeight="1" x14ac:dyDescent="0.35">
      <c r="C529" s="178"/>
      <c r="D529" s="178"/>
      <c r="E529" s="178"/>
      <c r="F529" s="178"/>
      <c r="G529" s="258"/>
      <c r="H529" s="141"/>
      <c r="I529" s="142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</row>
    <row r="530" spans="3:30" ht="15.75" customHeight="1" x14ac:dyDescent="0.35">
      <c r="C530" s="178"/>
      <c r="D530" s="178"/>
      <c r="E530" s="178"/>
      <c r="F530" s="178"/>
      <c r="G530" s="258"/>
      <c r="H530" s="141"/>
      <c r="I530" s="142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</row>
    <row r="531" spans="3:30" ht="15.75" customHeight="1" x14ac:dyDescent="0.35">
      <c r="C531" s="178"/>
      <c r="D531" s="178"/>
      <c r="E531" s="178"/>
      <c r="F531" s="178"/>
      <c r="G531" s="258"/>
      <c r="H531" s="141"/>
      <c r="I531" s="142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</row>
    <row r="532" spans="3:30" ht="15.75" customHeight="1" x14ac:dyDescent="0.35">
      <c r="C532" s="178"/>
      <c r="D532" s="178"/>
      <c r="E532" s="178"/>
      <c r="F532" s="178"/>
      <c r="G532" s="258"/>
      <c r="H532" s="141"/>
      <c r="I532" s="142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</row>
    <row r="533" spans="3:30" ht="15.75" customHeight="1" x14ac:dyDescent="0.35">
      <c r="C533" s="178"/>
      <c r="D533" s="178"/>
      <c r="E533" s="178"/>
      <c r="F533" s="178"/>
      <c r="G533" s="258"/>
      <c r="H533" s="141"/>
      <c r="I533" s="142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</row>
    <row r="534" spans="3:30" ht="15.75" customHeight="1" x14ac:dyDescent="0.35">
      <c r="C534" s="178"/>
      <c r="D534" s="178"/>
      <c r="E534" s="178"/>
      <c r="F534" s="178"/>
      <c r="G534" s="258"/>
      <c r="H534" s="141"/>
      <c r="I534" s="142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</row>
    <row r="535" spans="3:30" ht="15.75" customHeight="1" x14ac:dyDescent="0.35">
      <c r="C535" s="178"/>
      <c r="D535" s="178"/>
      <c r="E535" s="178"/>
      <c r="F535" s="178"/>
      <c r="G535" s="258"/>
      <c r="H535" s="141"/>
      <c r="I535" s="142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</row>
    <row r="536" spans="3:30" ht="15.75" customHeight="1" x14ac:dyDescent="0.35">
      <c r="C536" s="178"/>
      <c r="D536" s="178"/>
      <c r="E536" s="178"/>
      <c r="F536" s="178"/>
      <c r="G536" s="258"/>
      <c r="H536" s="141"/>
      <c r="I536" s="142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</row>
    <row r="537" spans="3:30" ht="15.75" customHeight="1" x14ac:dyDescent="0.35">
      <c r="C537" s="178"/>
      <c r="D537" s="178"/>
      <c r="E537" s="178"/>
      <c r="F537" s="178"/>
      <c r="G537" s="258"/>
      <c r="H537" s="141"/>
      <c r="I537" s="142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</row>
    <row r="538" spans="3:30" ht="15.75" customHeight="1" x14ac:dyDescent="0.35">
      <c r="C538" s="178"/>
      <c r="D538" s="178"/>
      <c r="E538" s="178"/>
      <c r="F538" s="178"/>
      <c r="G538" s="258"/>
      <c r="H538" s="141"/>
      <c r="I538" s="142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</row>
    <row r="539" spans="3:30" ht="15.75" customHeight="1" x14ac:dyDescent="0.35">
      <c r="C539" s="178"/>
      <c r="D539" s="178"/>
      <c r="E539" s="178"/>
      <c r="F539" s="178"/>
      <c r="G539" s="258"/>
      <c r="H539" s="141"/>
      <c r="I539" s="142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</row>
    <row r="540" spans="3:30" ht="15.75" customHeight="1" x14ac:dyDescent="0.35">
      <c r="C540" s="178"/>
      <c r="D540" s="178"/>
      <c r="E540" s="178"/>
      <c r="F540" s="178"/>
      <c r="G540" s="258"/>
      <c r="H540" s="141"/>
      <c r="I540" s="142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</row>
    <row r="541" spans="3:30" ht="15.75" customHeight="1" x14ac:dyDescent="0.35">
      <c r="C541" s="178"/>
      <c r="D541" s="178"/>
      <c r="E541" s="178"/>
      <c r="F541" s="178"/>
      <c r="G541" s="258"/>
      <c r="H541" s="141"/>
      <c r="I541" s="142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</row>
    <row r="542" spans="3:30" ht="15.75" customHeight="1" x14ac:dyDescent="0.35">
      <c r="C542" s="178"/>
      <c r="D542" s="178"/>
      <c r="E542" s="178"/>
      <c r="F542" s="178"/>
      <c r="G542" s="258"/>
      <c r="H542" s="141"/>
      <c r="I542" s="142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</row>
    <row r="543" spans="3:30" ht="15.75" customHeight="1" x14ac:dyDescent="0.35">
      <c r="C543" s="178"/>
      <c r="D543" s="178"/>
      <c r="E543" s="178"/>
      <c r="F543" s="178"/>
      <c r="G543" s="258"/>
      <c r="H543" s="141"/>
      <c r="I543" s="142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</row>
    <row r="544" spans="3:30" ht="15.75" customHeight="1" x14ac:dyDescent="0.35">
      <c r="C544" s="178"/>
      <c r="D544" s="178"/>
      <c r="E544" s="178"/>
      <c r="F544" s="178"/>
      <c r="G544" s="258"/>
      <c r="H544" s="141"/>
      <c r="I544" s="142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</row>
    <row r="545" spans="3:30" ht="15.75" customHeight="1" x14ac:dyDescent="0.35">
      <c r="C545" s="178"/>
      <c r="D545" s="178"/>
      <c r="E545" s="178"/>
      <c r="F545" s="178"/>
      <c r="G545" s="258"/>
      <c r="H545" s="141"/>
      <c r="I545" s="142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</row>
    <row r="546" spans="3:30" ht="15.75" customHeight="1" x14ac:dyDescent="0.35">
      <c r="C546" s="178"/>
      <c r="D546" s="178"/>
      <c r="E546" s="178"/>
      <c r="F546" s="178"/>
      <c r="G546" s="258"/>
      <c r="H546" s="141"/>
      <c r="I546" s="142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</row>
    <row r="547" spans="3:30" ht="15.75" customHeight="1" x14ac:dyDescent="0.35">
      <c r="C547" s="178"/>
      <c r="D547" s="178"/>
      <c r="E547" s="178"/>
      <c r="F547" s="178"/>
      <c r="G547" s="258"/>
      <c r="H547" s="141"/>
      <c r="I547" s="142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</row>
    <row r="548" spans="3:30" ht="15.75" customHeight="1" x14ac:dyDescent="0.35">
      <c r="C548" s="178"/>
      <c r="D548" s="178"/>
      <c r="E548" s="178"/>
      <c r="F548" s="178"/>
      <c r="G548" s="258"/>
      <c r="H548" s="141"/>
      <c r="I548" s="142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</row>
    <row r="549" spans="3:30" ht="15.75" customHeight="1" x14ac:dyDescent="0.35">
      <c r="C549" s="178"/>
      <c r="D549" s="178"/>
      <c r="E549" s="178"/>
      <c r="F549" s="178"/>
      <c r="G549" s="258"/>
      <c r="H549" s="141"/>
      <c r="I549" s="142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</row>
    <row r="550" spans="3:30" ht="15.75" customHeight="1" x14ac:dyDescent="0.35">
      <c r="C550" s="178"/>
      <c r="D550" s="178"/>
      <c r="E550" s="178"/>
      <c r="F550" s="178"/>
      <c r="G550" s="258"/>
      <c r="H550" s="141"/>
      <c r="I550" s="142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</row>
    <row r="551" spans="3:30" ht="15.75" customHeight="1" x14ac:dyDescent="0.35">
      <c r="C551" s="178"/>
      <c r="D551" s="178"/>
      <c r="E551" s="178"/>
      <c r="F551" s="178"/>
      <c r="G551" s="258"/>
      <c r="H551" s="141"/>
      <c r="I551" s="142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</row>
    <row r="552" spans="3:30" ht="15.75" customHeight="1" x14ac:dyDescent="0.35">
      <c r="C552" s="178"/>
      <c r="D552" s="178"/>
      <c r="E552" s="178"/>
      <c r="F552" s="178"/>
      <c r="G552" s="258"/>
      <c r="H552" s="141"/>
      <c r="I552" s="142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</row>
    <row r="553" spans="3:30" ht="15.75" customHeight="1" x14ac:dyDescent="0.35">
      <c r="C553" s="178"/>
      <c r="D553" s="178"/>
      <c r="E553" s="178"/>
      <c r="F553" s="178"/>
      <c r="G553" s="258"/>
      <c r="H553" s="141"/>
      <c r="I553" s="142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</row>
    <row r="554" spans="3:30" ht="15.75" customHeight="1" x14ac:dyDescent="0.35">
      <c r="C554" s="178"/>
      <c r="D554" s="178"/>
      <c r="E554" s="178"/>
      <c r="F554" s="178"/>
      <c r="G554" s="258"/>
      <c r="H554" s="141"/>
      <c r="I554" s="142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</row>
    <row r="555" spans="3:30" ht="15.75" customHeight="1" x14ac:dyDescent="0.35">
      <c r="C555" s="178"/>
      <c r="D555" s="178"/>
      <c r="E555" s="178"/>
      <c r="F555" s="178"/>
      <c r="G555" s="258"/>
      <c r="H555" s="141"/>
      <c r="I555" s="142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</row>
    <row r="556" spans="3:30" ht="15.75" customHeight="1" x14ac:dyDescent="0.35">
      <c r="C556" s="178"/>
      <c r="D556" s="178"/>
      <c r="E556" s="178"/>
      <c r="F556" s="178"/>
      <c r="G556" s="258"/>
      <c r="H556" s="141"/>
      <c r="I556" s="142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</row>
    <row r="557" spans="3:30" ht="15.75" customHeight="1" x14ac:dyDescent="0.35">
      <c r="C557" s="178"/>
      <c r="D557" s="178"/>
      <c r="E557" s="178"/>
      <c r="F557" s="178"/>
      <c r="G557" s="258"/>
      <c r="H557" s="141"/>
      <c r="I557" s="142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</row>
    <row r="558" spans="3:30" ht="15.75" customHeight="1" x14ac:dyDescent="0.35">
      <c r="C558" s="178"/>
      <c r="D558" s="178"/>
      <c r="E558" s="178"/>
      <c r="F558" s="178"/>
      <c r="G558" s="258"/>
      <c r="H558" s="141"/>
      <c r="I558" s="142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</row>
    <row r="559" spans="3:30" ht="15.75" customHeight="1" x14ac:dyDescent="0.35">
      <c r="C559" s="178"/>
      <c r="D559" s="178"/>
      <c r="E559" s="178"/>
      <c r="F559" s="178"/>
      <c r="G559" s="258"/>
      <c r="H559" s="141"/>
      <c r="I559" s="142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</row>
    <row r="560" spans="3:30" ht="15.75" customHeight="1" x14ac:dyDescent="0.35">
      <c r="C560" s="178"/>
      <c r="D560" s="178"/>
      <c r="E560" s="178"/>
      <c r="F560" s="178"/>
      <c r="G560" s="258"/>
      <c r="H560" s="141"/>
      <c r="I560" s="142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</row>
    <row r="561" spans="3:30" ht="15.75" customHeight="1" x14ac:dyDescent="0.35">
      <c r="C561" s="178"/>
      <c r="D561" s="178"/>
      <c r="E561" s="178"/>
      <c r="F561" s="178"/>
      <c r="G561" s="258"/>
      <c r="H561" s="141"/>
      <c r="I561" s="142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</row>
    <row r="562" spans="3:30" ht="15.75" customHeight="1" x14ac:dyDescent="0.35">
      <c r="C562" s="178"/>
      <c r="D562" s="178"/>
      <c r="E562" s="178"/>
      <c r="F562" s="178"/>
      <c r="G562" s="258"/>
      <c r="H562" s="141"/>
      <c r="I562" s="142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</row>
    <row r="563" spans="3:30" ht="17.25" customHeight="1" x14ac:dyDescent="0.35">
      <c r="C563" s="178"/>
      <c r="D563" s="178"/>
      <c r="E563" s="178"/>
      <c r="F563" s="178"/>
      <c r="G563" s="258"/>
      <c r="H563" s="141"/>
      <c r="I563" s="142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</row>
    <row r="564" spans="3:30" ht="17.25" customHeight="1" x14ac:dyDescent="0.35">
      <c r="C564" s="178"/>
      <c r="D564" s="178"/>
      <c r="E564" s="178"/>
      <c r="F564" s="178"/>
      <c r="G564" s="258"/>
      <c r="H564" s="141"/>
      <c r="I564" s="142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</row>
    <row r="565" spans="3:30" ht="15.75" customHeight="1" x14ac:dyDescent="0.35">
      <c r="C565" s="178"/>
      <c r="D565" s="178"/>
      <c r="E565" s="178"/>
      <c r="F565" s="178"/>
      <c r="G565" s="258"/>
      <c r="H565" s="141"/>
      <c r="I565" s="142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</row>
    <row r="566" spans="3:30" ht="15.75" customHeight="1" x14ac:dyDescent="0.35">
      <c r="C566" s="178"/>
      <c r="D566" s="178"/>
      <c r="E566" s="178"/>
      <c r="F566" s="178"/>
      <c r="G566" s="258"/>
      <c r="H566" s="141"/>
      <c r="I566" s="142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</row>
    <row r="567" spans="3:30" ht="15.75" customHeight="1" x14ac:dyDescent="0.35">
      <c r="C567" s="178"/>
      <c r="D567" s="178"/>
      <c r="E567" s="178"/>
      <c r="F567" s="178"/>
      <c r="G567" s="258"/>
      <c r="H567" s="141"/>
      <c r="I567" s="142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</row>
    <row r="568" spans="3:30" ht="15.75" customHeight="1" x14ac:dyDescent="0.35">
      <c r="C568" s="178"/>
      <c r="D568" s="178"/>
      <c r="E568" s="178"/>
      <c r="F568" s="178"/>
      <c r="G568" s="258"/>
      <c r="H568" s="141"/>
      <c r="I568" s="142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</row>
    <row r="569" spans="3:30" ht="15.75" customHeight="1" x14ac:dyDescent="0.35">
      <c r="C569" s="178"/>
      <c r="D569" s="178"/>
      <c r="E569" s="178"/>
      <c r="F569" s="178"/>
      <c r="G569" s="258"/>
      <c r="H569" s="141"/>
      <c r="I569" s="142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</row>
    <row r="570" spans="3:30" ht="15.75" customHeight="1" x14ac:dyDescent="0.35">
      <c r="C570" s="178"/>
      <c r="D570" s="178"/>
      <c r="E570" s="178"/>
      <c r="F570" s="178"/>
      <c r="G570" s="258"/>
      <c r="H570" s="141"/>
      <c r="I570" s="142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</row>
    <row r="571" spans="3:30" ht="15.75" customHeight="1" x14ac:dyDescent="0.35">
      <c r="C571" s="178"/>
      <c r="D571" s="178"/>
      <c r="E571" s="178"/>
      <c r="F571" s="178"/>
      <c r="G571" s="258"/>
      <c r="H571" s="141"/>
      <c r="I571" s="142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</row>
    <row r="572" spans="3:30" ht="15.75" customHeight="1" x14ac:dyDescent="0.35">
      <c r="C572" s="178"/>
      <c r="D572" s="178"/>
      <c r="E572" s="178"/>
      <c r="F572" s="178"/>
      <c r="G572" s="258"/>
      <c r="H572" s="141"/>
      <c r="I572" s="142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</row>
    <row r="573" spans="3:30" ht="15.75" customHeight="1" x14ac:dyDescent="0.35">
      <c r="C573" s="178"/>
      <c r="D573" s="178"/>
      <c r="E573" s="178"/>
      <c r="F573" s="178"/>
      <c r="G573" s="258"/>
      <c r="H573" s="141"/>
      <c r="I573" s="142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</row>
    <row r="574" spans="3:30" ht="15.75" customHeight="1" x14ac:dyDescent="0.35">
      <c r="C574" s="178"/>
      <c r="D574" s="178"/>
      <c r="E574" s="178"/>
      <c r="F574" s="178"/>
      <c r="G574" s="258"/>
      <c r="H574" s="141"/>
      <c r="I574" s="142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</row>
    <row r="575" spans="3:30" ht="15.75" customHeight="1" x14ac:dyDescent="0.35">
      <c r="C575" s="178"/>
      <c r="D575" s="178"/>
      <c r="E575" s="178"/>
      <c r="F575" s="178"/>
      <c r="G575" s="258"/>
      <c r="H575" s="141"/>
      <c r="I575" s="142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</row>
    <row r="576" spans="3:30" ht="15.75" customHeight="1" x14ac:dyDescent="0.35">
      <c r="C576" s="178"/>
      <c r="D576" s="178"/>
      <c r="E576" s="178"/>
      <c r="F576" s="178"/>
      <c r="G576" s="258"/>
      <c r="H576" s="141"/>
      <c r="I576" s="142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</row>
    <row r="577" spans="1:30" ht="15.75" customHeight="1" x14ac:dyDescent="0.35">
      <c r="C577" s="178"/>
      <c r="D577" s="178"/>
      <c r="E577" s="178"/>
      <c r="F577" s="178"/>
      <c r="G577" s="258"/>
      <c r="H577" s="141"/>
      <c r="I577" s="142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</row>
    <row r="578" spans="1:30" ht="15.75" customHeight="1" x14ac:dyDescent="0.35">
      <c r="C578" s="178"/>
      <c r="D578" s="178"/>
      <c r="E578" s="178"/>
      <c r="F578" s="178"/>
      <c r="G578" s="258"/>
      <c r="H578" s="141"/>
      <c r="I578" s="142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</row>
    <row r="579" spans="1:30" ht="15.75" customHeight="1" x14ac:dyDescent="0.35">
      <c r="C579" s="178"/>
      <c r="D579" s="178"/>
      <c r="E579" s="178"/>
      <c r="F579" s="178"/>
      <c r="G579" s="258"/>
      <c r="H579" s="141"/>
      <c r="I579" s="142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</row>
    <row r="580" spans="1:30" ht="15.75" customHeight="1" x14ac:dyDescent="0.35">
      <c r="C580" s="178"/>
      <c r="D580" s="178"/>
      <c r="E580" s="178"/>
      <c r="F580" s="178"/>
      <c r="G580" s="258"/>
      <c r="H580" s="141"/>
      <c r="I580" s="142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</row>
    <row r="581" spans="1:30" ht="15.75" customHeight="1" x14ac:dyDescent="0.35">
      <c r="C581" s="178"/>
      <c r="D581" s="178"/>
      <c r="E581" s="178"/>
      <c r="F581" s="178"/>
      <c r="G581" s="258"/>
      <c r="H581" s="141"/>
      <c r="I581" s="142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</row>
    <row r="582" spans="1:30" ht="15.75" customHeight="1" x14ac:dyDescent="0.35">
      <c r="C582" s="178"/>
      <c r="D582" s="178"/>
      <c r="E582" s="178"/>
      <c r="F582" s="178"/>
      <c r="G582" s="258"/>
      <c r="H582" s="141"/>
      <c r="I582" s="142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</row>
    <row r="583" spans="1:30" ht="15.75" customHeight="1" x14ac:dyDescent="0.35">
      <c r="C583" s="178"/>
      <c r="D583" s="178"/>
      <c r="E583" s="178"/>
      <c r="F583" s="178"/>
      <c r="G583" s="258"/>
      <c r="H583" s="141"/>
      <c r="I583" s="142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</row>
    <row r="584" spans="1:30" ht="15.75" customHeight="1" x14ac:dyDescent="0.35">
      <c r="C584" s="178"/>
      <c r="D584" s="178"/>
      <c r="E584" s="178"/>
      <c r="F584" s="178"/>
      <c r="G584" s="258"/>
      <c r="H584" s="141"/>
      <c r="I584" s="142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</row>
    <row r="585" spans="1:30" ht="15.75" customHeight="1" x14ac:dyDescent="0.35">
      <c r="C585" s="178"/>
      <c r="D585" s="178"/>
      <c r="E585" s="178"/>
      <c r="F585" s="178"/>
      <c r="G585" s="258"/>
      <c r="H585" s="141"/>
      <c r="I585" s="142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</row>
    <row r="586" spans="1:30" ht="15.75" customHeight="1" x14ac:dyDescent="0.35">
      <c r="C586" s="178"/>
      <c r="D586" s="178"/>
      <c r="E586" s="178"/>
      <c r="F586" s="178"/>
      <c r="G586" s="258"/>
      <c r="H586" s="141"/>
      <c r="I586" s="142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</row>
    <row r="587" spans="1:30" ht="15.75" customHeight="1" x14ac:dyDescent="0.3">
      <c r="A587" s="179"/>
      <c r="B587" s="179"/>
      <c r="C587" s="179"/>
      <c r="D587" s="179"/>
      <c r="E587" s="179"/>
      <c r="F587" s="179"/>
      <c r="G587" s="259"/>
      <c r="H587" s="141"/>
      <c r="I587" s="142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</row>
    <row r="588" spans="1:30" ht="15.75" customHeight="1" x14ac:dyDescent="0.35">
      <c r="C588" s="178"/>
      <c r="D588" s="178"/>
      <c r="E588" s="178"/>
      <c r="F588" s="178"/>
      <c r="G588" s="258"/>
      <c r="H588" s="141"/>
      <c r="I588" s="142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</row>
    <row r="589" spans="1:30" ht="15.75" customHeight="1" x14ac:dyDescent="0.35">
      <c r="C589" s="178"/>
      <c r="D589" s="178"/>
      <c r="E589" s="178"/>
      <c r="F589" s="178"/>
      <c r="G589" s="258"/>
      <c r="H589" s="141"/>
      <c r="I589" s="142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</row>
    <row r="590" spans="1:30" ht="15.75" customHeight="1" x14ac:dyDescent="0.35">
      <c r="C590" s="178"/>
      <c r="D590" s="178"/>
      <c r="E590" s="178"/>
      <c r="F590" s="178"/>
      <c r="G590" s="258"/>
      <c r="H590" s="141"/>
      <c r="I590" s="142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</row>
    <row r="591" spans="1:30" ht="15.75" customHeight="1" x14ac:dyDescent="0.35">
      <c r="C591" s="178"/>
      <c r="D591" s="178"/>
      <c r="E591" s="178"/>
      <c r="F591" s="178"/>
      <c r="G591" s="258"/>
      <c r="H591" s="141"/>
      <c r="I591" s="142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</row>
    <row r="592" spans="1:30" ht="15.75" customHeight="1" x14ac:dyDescent="0.35">
      <c r="C592" s="178"/>
      <c r="D592" s="178"/>
      <c r="E592" s="178"/>
      <c r="F592" s="178"/>
      <c r="G592" s="258"/>
      <c r="H592" s="141"/>
      <c r="I592" s="142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</row>
    <row r="593" spans="3:30" ht="15.75" customHeight="1" x14ac:dyDescent="0.35">
      <c r="C593" s="178"/>
      <c r="D593" s="178"/>
      <c r="E593" s="178"/>
      <c r="F593" s="178"/>
      <c r="G593" s="258"/>
      <c r="H593" s="141"/>
      <c r="I593" s="142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</row>
    <row r="594" spans="3:30" ht="15.75" customHeight="1" x14ac:dyDescent="0.35">
      <c r="C594" s="178"/>
      <c r="D594" s="178"/>
      <c r="E594" s="178"/>
      <c r="F594" s="178"/>
      <c r="G594" s="258"/>
      <c r="H594" s="141"/>
      <c r="I594" s="142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</row>
    <row r="595" spans="3:30" ht="15.75" customHeight="1" x14ac:dyDescent="0.35">
      <c r="C595" s="178"/>
      <c r="D595" s="178"/>
      <c r="E595" s="178"/>
      <c r="F595" s="178"/>
      <c r="G595" s="258"/>
      <c r="H595" s="141"/>
      <c r="I595" s="142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</row>
    <row r="596" spans="3:30" ht="15.75" customHeight="1" x14ac:dyDescent="0.35">
      <c r="C596" s="178"/>
      <c r="D596" s="178"/>
      <c r="E596" s="178"/>
      <c r="F596" s="178"/>
      <c r="G596" s="258"/>
      <c r="H596" s="141"/>
      <c r="I596" s="142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</row>
    <row r="597" spans="3:30" ht="15.75" customHeight="1" x14ac:dyDescent="0.35">
      <c r="C597" s="178"/>
      <c r="D597" s="178"/>
      <c r="E597" s="178"/>
      <c r="F597" s="178"/>
      <c r="G597" s="258"/>
      <c r="H597" s="141"/>
      <c r="I597" s="142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</row>
    <row r="598" spans="3:30" ht="15.75" customHeight="1" x14ac:dyDescent="0.35">
      <c r="C598" s="178"/>
      <c r="D598" s="178"/>
      <c r="E598" s="178"/>
      <c r="F598" s="178"/>
      <c r="G598" s="258"/>
      <c r="H598" s="141"/>
      <c r="I598" s="142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</row>
    <row r="599" spans="3:30" ht="15.75" customHeight="1" x14ac:dyDescent="0.35">
      <c r="C599" s="178"/>
      <c r="D599" s="178"/>
      <c r="E599" s="178"/>
      <c r="F599" s="178"/>
      <c r="G599" s="258"/>
      <c r="H599" s="141"/>
      <c r="I599" s="142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</row>
    <row r="600" spans="3:30" ht="15.75" customHeight="1" x14ac:dyDescent="0.35">
      <c r="C600" s="178"/>
      <c r="D600" s="178"/>
      <c r="E600" s="178"/>
      <c r="F600" s="178"/>
      <c r="G600" s="258"/>
      <c r="H600" s="141"/>
      <c r="I600" s="142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</row>
    <row r="601" spans="3:30" ht="15.75" customHeight="1" x14ac:dyDescent="0.35">
      <c r="C601" s="178"/>
      <c r="D601" s="178"/>
      <c r="E601" s="178"/>
      <c r="F601" s="178"/>
      <c r="G601" s="258"/>
      <c r="H601" s="141"/>
      <c r="I601" s="142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</row>
    <row r="602" spans="3:30" ht="15.75" customHeight="1" x14ac:dyDescent="0.35">
      <c r="C602" s="178"/>
      <c r="D602" s="178"/>
      <c r="E602" s="178"/>
      <c r="F602" s="178"/>
      <c r="G602" s="258"/>
      <c r="H602" s="141"/>
      <c r="I602" s="142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</row>
    <row r="603" spans="3:30" ht="15.75" customHeight="1" x14ac:dyDescent="0.35">
      <c r="C603" s="178"/>
      <c r="D603" s="178"/>
      <c r="E603" s="178"/>
      <c r="F603" s="178"/>
      <c r="G603" s="258"/>
      <c r="H603" s="141"/>
      <c r="I603" s="142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</row>
    <row r="604" spans="3:30" ht="15.75" customHeight="1" x14ac:dyDescent="0.35">
      <c r="C604" s="178"/>
      <c r="D604" s="178"/>
      <c r="E604" s="178"/>
      <c r="F604" s="178"/>
      <c r="G604" s="258"/>
      <c r="H604" s="141"/>
      <c r="I604" s="142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</row>
    <row r="605" spans="3:30" ht="15.75" customHeight="1" x14ac:dyDescent="0.35">
      <c r="C605" s="178"/>
      <c r="D605" s="178"/>
      <c r="E605" s="178"/>
      <c r="F605" s="178"/>
      <c r="G605" s="258"/>
      <c r="H605" s="141"/>
      <c r="I605" s="142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</row>
    <row r="606" spans="3:30" ht="15.75" customHeight="1" x14ac:dyDescent="0.35">
      <c r="C606" s="178"/>
      <c r="D606" s="178"/>
      <c r="E606" s="178"/>
      <c r="F606" s="178"/>
      <c r="G606" s="258"/>
      <c r="H606" s="141"/>
      <c r="I606" s="142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</row>
    <row r="607" spans="3:30" ht="15.75" customHeight="1" x14ac:dyDescent="0.35">
      <c r="C607" s="178"/>
      <c r="D607" s="178"/>
      <c r="E607" s="178"/>
      <c r="F607" s="178"/>
      <c r="G607" s="258"/>
      <c r="H607" s="141"/>
      <c r="I607" s="142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</row>
    <row r="608" spans="3:30" ht="15.75" customHeight="1" x14ac:dyDescent="0.35">
      <c r="C608" s="178"/>
      <c r="D608" s="178"/>
      <c r="E608" s="178"/>
      <c r="F608" s="178"/>
      <c r="G608" s="258"/>
      <c r="H608" s="141"/>
      <c r="I608" s="142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</row>
    <row r="609" spans="3:30" ht="15.75" customHeight="1" x14ac:dyDescent="0.35">
      <c r="C609" s="178"/>
      <c r="D609" s="178"/>
      <c r="E609" s="178"/>
      <c r="F609" s="178"/>
      <c r="G609" s="258"/>
      <c r="H609" s="141"/>
      <c r="I609" s="142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</row>
    <row r="610" spans="3:30" ht="15.75" customHeight="1" x14ac:dyDescent="0.35">
      <c r="C610" s="178"/>
      <c r="D610" s="178"/>
      <c r="E610" s="178"/>
      <c r="F610" s="178"/>
      <c r="G610" s="258"/>
      <c r="H610" s="141"/>
      <c r="I610" s="142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</row>
    <row r="611" spans="3:30" ht="15.75" customHeight="1" x14ac:dyDescent="0.35">
      <c r="C611" s="178"/>
      <c r="D611" s="178"/>
      <c r="E611" s="178"/>
      <c r="F611" s="178"/>
      <c r="G611" s="258"/>
      <c r="H611" s="141"/>
      <c r="I611" s="142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</row>
    <row r="612" spans="3:30" ht="15.75" customHeight="1" x14ac:dyDescent="0.35">
      <c r="C612" s="178"/>
      <c r="D612" s="178"/>
      <c r="E612" s="178"/>
      <c r="F612" s="178"/>
      <c r="G612" s="258"/>
      <c r="H612" s="141"/>
      <c r="I612" s="142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</row>
    <row r="613" spans="3:30" ht="15.75" customHeight="1" x14ac:dyDescent="0.35">
      <c r="C613" s="178"/>
      <c r="D613" s="178"/>
      <c r="E613" s="178"/>
      <c r="F613" s="178"/>
      <c r="G613" s="258"/>
      <c r="H613" s="141"/>
      <c r="I613" s="142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</row>
    <row r="614" spans="3:30" ht="15.75" customHeight="1" x14ac:dyDescent="0.35">
      <c r="C614" s="178"/>
      <c r="D614" s="178"/>
      <c r="E614" s="178"/>
      <c r="F614" s="178"/>
      <c r="G614" s="258"/>
      <c r="H614" s="141"/>
      <c r="I614" s="142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</row>
    <row r="615" spans="3:30" ht="15.75" customHeight="1" x14ac:dyDescent="0.35">
      <c r="C615" s="178"/>
      <c r="D615" s="178"/>
      <c r="E615" s="178"/>
      <c r="F615" s="178"/>
      <c r="G615" s="258"/>
      <c r="H615" s="141"/>
      <c r="I615" s="142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</row>
    <row r="616" spans="3:30" ht="15.75" customHeight="1" x14ac:dyDescent="0.35">
      <c r="C616" s="178"/>
      <c r="D616" s="178"/>
      <c r="E616" s="178"/>
      <c r="F616" s="178"/>
      <c r="G616" s="258"/>
      <c r="H616" s="141"/>
      <c r="I616" s="142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</row>
    <row r="617" spans="3:30" ht="15.75" customHeight="1" x14ac:dyDescent="0.35">
      <c r="C617" s="178"/>
      <c r="D617" s="178"/>
      <c r="E617" s="178"/>
      <c r="F617" s="178"/>
      <c r="G617" s="258"/>
      <c r="H617" s="141"/>
      <c r="I617" s="142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</row>
    <row r="618" spans="3:30" ht="15.75" customHeight="1" x14ac:dyDescent="0.35">
      <c r="C618" s="178"/>
      <c r="D618" s="178"/>
      <c r="E618" s="178"/>
      <c r="F618" s="178"/>
      <c r="G618" s="258"/>
      <c r="H618" s="141"/>
      <c r="I618" s="142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</row>
    <row r="619" spans="3:30" ht="15.75" customHeight="1" x14ac:dyDescent="0.35">
      <c r="C619" s="178"/>
      <c r="D619" s="178"/>
      <c r="E619" s="178"/>
      <c r="F619" s="178"/>
      <c r="G619" s="258"/>
      <c r="H619" s="141"/>
      <c r="I619" s="142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</row>
    <row r="620" spans="3:30" ht="15.75" customHeight="1" x14ac:dyDescent="0.35">
      <c r="C620" s="178"/>
      <c r="D620" s="178"/>
      <c r="E620" s="178"/>
      <c r="F620" s="178"/>
      <c r="G620" s="258"/>
      <c r="H620" s="141"/>
      <c r="I620" s="142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</row>
    <row r="621" spans="3:30" ht="15.75" customHeight="1" x14ac:dyDescent="0.35">
      <c r="C621" s="178"/>
      <c r="D621" s="178"/>
      <c r="E621" s="178"/>
      <c r="F621" s="178"/>
      <c r="G621" s="258"/>
      <c r="H621" s="141"/>
      <c r="I621" s="142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</row>
    <row r="622" spans="3:30" ht="15.75" customHeight="1" x14ac:dyDescent="0.35">
      <c r="C622" s="178"/>
      <c r="D622" s="178"/>
      <c r="E622" s="178"/>
      <c r="F622" s="178"/>
      <c r="G622" s="258"/>
      <c r="H622" s="141"/>
      <c r="I622" s="142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</row>
    <row r="623" spans="3:30" ht="15.75" customHeight="1" x14ac:dyDescent="0.35">
      <c r="C623" s="178"/>
      <c r="D623" s="178"/>
      <c r="E623" s="178"/>
      <c r="F623" s="178"/>
      <c r="G623" s="258"/>
      <c r="H623" s="141"/>
      <c r="I623" s="142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</row>
    <row r="624" spans="3:30" ht="15.75" customHeight="1" x14ac:dyDescent="0.35">
      <c r="C624" s="178"/>
      <c r="D624" s="178"/>
      <c r="E624" s="178"/>
      <c r="F624" s="178"/>
      <c r="G624" s="258"/>
      <c r="H624" s="141"/>
      <c r="I624" s="142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</row>
    <row r="625" spans="3:30" ht="15.75" customHeight="1" x14ac:dyDescent="0.35">
      <c r="C625" s="178"/>
      <c r="D625" s="178"/>
      <c r="E625" s="178"/>
      <c r="F625" s="178"/>
      <c r="G625" s="258"/>
      <c r="H625" s="141"/>
      <c r="I625" s="142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</row>
    <row r="626" spans="3:30" ht="15.75" customHeight="1" x14ac:dyDescent="0.35">
      <c r="C626" s="178"/>
      <c r="D626" s="178"/>
      <c r="E626" s="178"/>
      <c r="F626" s="178"/>
      <c r="G626" s="258"/>
      <c r="H626" s="141"/>
      <c r="I626" s="142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</row>
    <row r="627" spans="3:30" ht="15.75" customHeight="1" x14ac:dyDescent="0.35">
      <c r="C627" s="178"/>
      <c r="D627" s="178"/>
      <c r="E627" s="178"/>
      <c r="F627" s="178"/>
      <c r="G627" s="258"/>
      <c r="H627" s="141"/>
      <c r="I627" s="142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</row>
    <row r="628" spans="3:30" ht="15.75" customHeight="1" x14ac:dyDescent="0.35">
      <c r="C628" s="178"/>
      <c r="D628" s="178"/>
      <c r="E628" s="178"/>
      <c r="F628" s="178"/>
      <c r="G628" s="258"/>
      <c r="H628" s="141"/>
      <c r="I628" s="142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</row>
    <row r="629" spans="3:30" ht="15.75" customHeight="1" x14ac:dyDescent="0.35">
      <c r="C629" s="178"/>
      <c r="D629" s="178"/>
      <c r="E629" s="178"/>
      <c r="F629" s="178"/>
      <c r="G629" s="258"/>
      <c r="H629" s="141"/>
      <c r="I629" s="142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</row>
    <row r="630" spans="3:30" ht="15.75" customHeight="1" x14ac:dyDescent="0.35">
      <c r="C630" s="178"/>
      <c r="D630" s="178"/>
      <c r="E630" s="178"/>
      <c r="F630" s="178"/>
      <c r="G630" s="258"/>
      <c r="H630" s="141"/>
      <c r="I630" s="142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</row>
    <row r="631" spans="3:30" ht="15.75" customHeight="1" x14ac:dyDescent="0.35">
      <c r="C631" s="178"/>
      <c r="D631" s="178"/>
      <c r="E631" s="178"/>
      <c r="F631" s="178"/>
      <c r="G631" s="258"/>
      <c r="H631" s="141"/>
      <c r="I631" s="142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</row>
    <row r="632" spans="3:30" ht="15.75" customHeight="1" x14ac:dyDescent="0.35">
      <c r="C632" s="178"/>
      <c r="D632" s="178"/>
      <c r="E632" s="178"/>
      <c r="F632" s="178"/>
      <c r="G632" s="258"/>
      <c r="H632" s="141"/>
      <c r="I632" s="142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</row>
    <row r="633" spans="3:30" ht="15.75" customHeight="1" x14ac:dyDescent="0.35">
      <c r="C633" s="178"/>
      <c r="D633" s="178"/>
      <c r="E633" s="178"/>
      <c r="F633" s="178"/>
      <c r="G633" s="258"/>
      <c r="H633" s="141"/>
      <c r="I633" s="142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</row>
    <row r="634" spans="3:30" ht="15.75" customHeight="1" x14ac:dyDescent="0.35">
      <c r="C634" s="178"/>
      <c r="D634" s="178"/>
      <c r="E634" s="178"/>
      <c r="F634" s="178"/>
      <c r="G634" s="258"/>
      <c r="H634" s="141"/>
      <c r="I634" s="142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</row>
    <row r="635" spans="3:30" ht="15.75" customHeight="1" x14ac:dyDescent="0.35">
      <c r="C635" s="178"/>
      <c r="D635" s="178"/>
      <c r="E635" s="178"/>
      <c r="F635" s="178"/>
      <c r="G635" s="258"/>
      <c r="H635" s="141"/>
      <c r="I635" s="142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</row>
    <row r="636" spans="3:30" ht="15.75" customHeight="1" x14ac:dyDescent="0.35">
      <c r="C636" s="178"/>
      <c r="D636" s="178"/>
      <c r="E636" s="178"/>
      <c r="F636" s="178"/>
      <c r="G636" s="258"/>
      <c r="H636" s="141"/>
      <c r="I636" s="142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</row>
    <row r="637" spans="3:30" ht="15.75" customHeight="1" x14ac:dyDescent="0.35">
      <c r="C637" s="178"/>
      <c r="D637" s="178"/>
      <c r="E637" s="178"/>
      <c r="F637" s="178"/>
      <c r="G637" s="258"/>
      <c r="H637" s="141"/>
      <c r="I637" s="142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</row>
    <row r="638" spans="3:30" ht="15.75" customHeight="1" x14ac:dyDescent="0.35">
      <c r="C638" s="178"/>
      <c r="D638" s="178"/>
      <c r="E638" s="178"/>
      <c r="F638" s="178"/>
      <c r="G638" s="258"/>
      <c r="H638" s="141"/>
      <c r="I638" s="142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</row>
    <row r="639" spans="3:30" ht="15.75" customHeight="1" x14ac:dyDescent="0.35">
      <c r="C639" s="178"/>
      <c r="D639" s="178"/>
      <c r="E639" s="178"/>
      <c r="F639" s="178"/>
      <c r="G639" s="258"/>
      <c r="H639" s="141"/>
      <c r="I639" s="142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</row>
    <row r="640" spans="3:30" ht="15.75" customHeight="1" x14ac:dyDescent="0.35">
      <c r="C640" s="178"/>
      <c r="D640" s="178"/>
      <c r="E640" s="178"/>
      <c r="F640" s="178"/>
      <c r="G640" s="258"/>
      <c r="H640" s="141"/>
      <c r="I640" s="142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</row>
    <row r="641" spans="3:30" ht="15.75" customHeight="1" x14ac:dyDescent="0.35">
      <c r="C641" s="178"/>
      <c r="D641" s="178"/>
      <c r="E641" s="178"/>
      <c r="F641" s="178"/>
      <c r="G641" s="258"/>
      <c r="H641" s="141"/>
      <c r="I641" s="142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</row>
    <row r="642" spans="3:30" ht="15.75" customHeight="1" x14ac:dyDescent="0.35">
      <c r="C642" s="178"/>
      <c r="D642" s="178"/>
      <c r="E642" s="178"/>
      <c r="F642" s="178"/>
      <c r="G642" s="258"/>
      <c r="H642" s="141"/>
      <c r="I642" s="142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</row>
    <row r="643" spans="3:30" ht="15.75" customHeight="1" x14ac:dyDescent="0.35">
      <c r="C643" s="178"/>
      <c r="D643" s="178"/>
      <c r="E643" s="178"/>
      <c r="F643" s="178"/>
      <c r="G643" s="258"/>
      <c r="H643" s="141"/>
      <c r="I643" s="142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</row>
    <row r="644" spans="3:30" ht="15.75" customHeight="1" x14ac:dyDescent="0.35">
      <c r="C644" s="178"/>
      <c r="D644" s="178"/>
      <c r="E644" s="178"/>
      <c r="F644" s="178"/>
      <c r="G644" s="258"/>
      <c r="H644" s="141"/>
      <c r="I644" s="142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</row>
    <row r="645" spans="3:30" ht="15.75" customHeight="1" x14ac:dyDescent="0.35">
      <c r="C645" s="178"/>
      <c r="D645" s="178"/>
      <c r="E645" s="178"/>
      <c r="F645" s="178"/>
      <c r="G645" s="258"/>
      <c r="H645" s="141"/>
      <c r="I645" s="142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</row>
    <row r="646" spans="3:30" ht="15.75" customHeight="1" x14ac:dyDescent="0.35">
      <c r="C646" s="178"/>
      <c r="D646" s="178"/>
      <c r="E646" s="178"/>
      <c r="F646" s="178"/>
      <c r="G646" s="258"/>
      <c r="H646" s="141"/>
      <c r="I646" s="142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</row>
    <row r="647" spans="3:30" ht="15.75" customHeight="1" x14ac:dyDescent="0.35">
      <c r="C647" s="178"/>
      <c r="D647" s="178"/>
      <c r="E647" s="178"/>
      <c r="F647" s="178"/>
      <c r="G647" s="258"/>
      <c r="H647" s="141"/>
      <c r="I647" s="142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</row>
    <row r="648" spans="3:30" ht="15.75" customHeight="1" x14ac:dyDescent="0.35">
      <c r="C648" s="178"/>
      <c r="D648" s="178"/>
      <c r="E648" s="178"/>
      <c r="F648" s="178"/>
      <c r="G648" s="258"/>
      <c r="H648" s="141"/>
      <c r="I648" s="142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</row>
    <row r="649" spans="3:30" ht="15.75" customHeight="1" x14ac:dyDescent="0.35">
      <c r="C649" s="178"/>
      <c r="D649" s="178"/>
      <c r="E649" s="178"/>
      <c r="F649" s="178"/>
      <c r="G649" s="258"/>
      <c r="H649" s="141"/>
      <c r="I649" s="142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</row>
    <row r="650" spans="3:30" ht="15.75" customHeight="1" x14ac:dyDescent="0.35">
      <c r="C650" s="178"/>
      <c r="D650" s="178"/>
      <c r="E650" s="178"/>
      <c r="F650" s="178"/>
      <c r="G650" s="258"/>
      <c r="H650" s="141"/>
      <c r="I650" s="142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</row>
    <row r="651" spans="3:30" ht="15.75" customHeight="1" x14ac:dyDescent="0.35">
      <c r="C651" s="178"/>
      <c r="D651" s="178"/>
      <c r="E651" s="178"/>
      <c r="F651" s="178"/>
      <c r="G651" s="258"/>
      <c r="H651" s="141"/>
      <c r="I651" s="142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</row>
    <row r="652" spans="3:30" ht="15.75" customHeight="1" x14ac:dyDescent="0.35">
      <c r="C652" s="178"/>
      <c r="D652" s="178"/>
      <c r="E652" s="178"/>
      <c r="F652" s="178"/>
      <c r="G652" s="258"/>
      <c r="H652" s="141"/>
      <c r="I652" s="142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</row>
    <row r="653" spans="3:30" ht="15.75" customHeight="1" x14ac:dyDescent="0.35">
      <c r="C653" s="178"/>
      <c r="D653" s="178"/>
      <c r="E653" s="178"/>
      <c r="F653" s="178"/>
      <c r="G653" s="258"/>
      <c r="H653" s="141"/>
      <c r="I653" s="142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</row>
    <row r="654" spans="3:30" ht="15.75" customHeight="1" x14ac:dyDescent="0.35">
      <c r="C654" s="178"/>
      <c r="D654" s="178"/>
      <c r="E654" s="178"/>
      <c r="F654" s="178"/>
      <c r="G654" s="258"/>
      <c r="H654" s="141"/>
      <c r="I654" s="142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</row>
    <row r="655" spans="3:30" ht="15.75" customHeight="1" x14ac:dyDescent="0.35">
      <c r="C655" s="178"/>
      <c r="D655" s="178"/>
      <c r="E655" s="178"/>
      <c r="F655" s="178"/>
      <c r="G655" s="258"/>
      <c r="H655" s="141"/>
      <c r="I655" s="142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</row>
    <row r="656" spans="3:30" ht="15.75" customHeight="1" x14ac:dyDescent="0.35">
      <c r="C656" s="178"/>
      <c r="D656" s="178"/>
      <c r="E656" s="178"/>
      <c r="F656" s="178"/>
      <c r="G656" s="258"/>
      <c r="H656" s="141"/>
      <c r="I656" s="142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</row>
    <row r="657" spans="1:30" ht="15.75" customHeight="1" x14ac:dyDescent="0.35">
      <c r="C657" s="178"/>
      <c r="D657" s="178"/>
      <c r="E657" s="178"/>
      <c r="F657" s="178"/>
      <c r="G657" s="258"/>
      <c r="H657" s="141"/>
      <c r="I657" s="142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</row>
    <row r="658" spans="1:30" ht="15.75" customHeight="1" x14ac:dyDescent="0.35">
      <c r="C658" s="178"/>
      <c r="D658" s="178"/>
      <c r="E658" s="178"/>
      <c r="F658" s="178"/>
      <c r="G658" s="258"/>
      <c r="H658" s="141"/>
      <c r="I658" s="142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</row>
    <row r="659" spans="1:30" ht="15.75" customHeight="1" x14ac:dyDescent="0.35">
      <c r="C659" s="178"/>
      <c r="D659" s="178"/>
      <c r="E659" s="178"/>
      <c r="F659" s="178"/>
      <c r="G659" s="258"/>
      <c r="H659" s="141"/>
      <c r="I659" s="142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</row>
    <row r="660" spans="1:30" ht="15.75" customHeight="1" x14ac:dyDescent="0.35">
      <c r="C660" s="178"/>
      <c r="D660" s="178"/>
      <c r="E660" s="178"/>
      <c r="F660" s="178"/>
      <c r="G660" s="258"/>
      <c r="H660" s="141"/>
      <c r="I660" s="142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</row>
    <row r="661" spans="1:30" ht="15.75" customHeight="1" x14ac:dyDescent="0.35">
      <c r="C661" s="178"/>
      <c r="D661" s="178"/>
      <c r="E661" s="178"/>
      <c r="F661" s="178"/>
      <c r="G661" s="258"/>
      <c r="H661" s="141"/>
      <c r="I661" s="142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</row>
    <row r="662" spans="1:30" ht="15.75" customHeight="1" x14ac:dyDescent="0.35">
      <c r="C662" s="178"/>
      <c r="D662" s="178"/>
      <c r="E662" s="178"/>
      <c r="F662" s="178"/>
      <c r="G662" s="258"/>
      <c r="H662" s="141"/>
      <c r="I662" s="142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</row>
    <row r="663" spans="1:30" ht="15.75" customHeight="1" x14ac:dyDescent="0.35">
      <c r="C663" s="178"/>
      <c r="D663" s="178"/>
      <c r="E663" s="178"/>
      <c r="F663" s="178"/>
      <c r="G663" s="258"/>
      <c r="H663" s="141"/>
      <c r="I663" s="142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</row>
    <row r="664" spans="1:30" ht="15.75" customHeight="1" x14ac:dyDescent="0.35">
      <c r="C664" s="178"/>
      <c r="D664" s="178"/>
      <c r="E664" s="178"/>
      <c r="F664" s="178"/>
      <c r="G664" s="258"/>
      <c r="H664" s="141"/>
      <c r="I664" s="142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</row>
    <row r="665" spans="1:30" ht="15.75" customHeight="1" x14ac:dyDescent="0.35">
      <c r="C665" s="178"/>
      <c r="D665" s="178"/>
      <c r="E665" s="178"/>
      <c r="F665" s="178"/>
      <c r="G665" s="258"/>
      <c r="H665" s="141"/>
      <c r="I665" s="142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</row>
    <row r="666" spans="1:30" ht="15.75" customHeight="1" x14ac:dyDescent="0.35">
      <c r="C666" s="178"/>
      <c r="D666" s="178"/>
      <c r="E666" s="178"/>
      <c r="F666" s="178"/>
      <c r="G666" s="258"/>
      <c r="H666" s="141"/>
      <c r="I666" s="142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</row>
    <row r="667" spans="1:30" ht="15.75" customHeight="1" x14ac:dyDescent="0.35">
      <c r="C667" s="178"/>
      <c r="D667" s="178"/>
      <c r="E667" s="178"/>
      <c r="F667" s="178"/>
      <c r="G667" s="258"/>
      <c r="H667" s="141"/>
      <c r="I667" s="142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</row>
    <row r="668" spans="1:30" ht="15.75" customHeight="1" x14ac:dyDescent="0.35">
      <c r="C668" s="178"/>
      <c r="D668" s="178"/>
      <c r="E668" s="178"/>
      <c r="F668" s="178"/>
      <c r="G668" s="258"/>
      <c r="H668" s="141"/>
      <c r="I668" s="142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</row>
    <row r="669" spans="1:30" ht="15.75" customHeight="1" x14ac:dyDescent="0.35">
      <c r="C669" s="178"/>
      <c r="D669" s="178"/>
      <c r="E669" s="178"/>
      <c r="F669" s="178"/>
      <c r="G669" s="258"/>
      <c r="H669" s="141"/>
      <c r="I669" s="142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</row>
    <row r="670" spans="1:30" ht="15.75" customHeight="1" x14ac:dyDescent="0.35">
      <c r="A670" s="139"/>
      <c r="B670" s="139"/>
      <c r="C670" s="140"/>
      <c r="D670" s="140"/>
      <c r="E670" s="140"/>
      <c r="F670" s="140"/>
      <c r="G670" s="250"/>
      <c r="H670" s="141"/>
      <c r="I670" s="142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</row>
    <row r="671" spans="1:30" ht="15.75" customHeight="1" x14ac:dyDescent="0.35">
      <c r="A671" s="139"/>
      <c r="B671" s="139"/>
      <c r="C671" s="140"/>
      <c r="D671" s="140"/>
      <c r="E671" s="140"/>
      <c r="F671" s="140"/>
      <c r="G671" s="250"/>
      <c r="H671" s="141"/>
      <c r="I671" s="142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</row>
    <row r="672" spans="1:30" ht="15.75" customHeight="1" x14ac:dyDescent="0.35">
      <c r="A672" s="139"/>
      <c r="B672" s="139"/>
      <c r="C672" s="140"/>
      <c r="D672" s="140"/>
      <c r="E672" s="140"/>
      <c r="F672" s="140"/>
      <c r="G672" s="250"/>
      <c r="H672" s="141"/>
      <c r="I672" s="142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</row>
    <row r="673" spans="1:30" ht="15.75" customHeight="1" x14ac:dyDescent="0.35">
      <c r="A673" s="139"/>
      <c r="B673" s="139"/>
      <c r="C673" s="140"/>
      <c r="D673" s="140"/>
      <c r="E673" s="140"/>
      <c r="F673" s="140"/>
      <c r="G673" s="250"/>
      <c r="H673" s="141"/>
      <c r="I673" s="142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</row>
    <row r="674" spans="1:30" ht="15.75" customHeight="1" x14ac:dyDescent="0.35">
      <c r="A674" s="139"/>
      <c r="B674" s="139"/>
      <c r="C674" s="140"/>
      <c r="D674" s="140"/>
      <c r="E674" s="140"/>
      <c r="F674" s="140"/>
      <c r="G674" s="250"/>
      <c r="H674" s="141"/>
      <c r="I674" s="142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</row>
    <row r="675" spans="1:30" ht="15.75" customHeight="1" x14ac:dyDescent="0.35">
      <c r="A675" s="139"/>
      <c r="B675" s="139"/>
      <c r="C675" s="140"/>
      <c r="D675" s="140"/>
      <c r="E675" s="140"/>
      <c r="F675" s="140"/>
      <c r="G675" s="250"/>
      <c r="H675" s="141"/>
      <c r="I675" s="142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</row>
    <row r="676" spans="1:30" ht="15.75" customHeight="1" x14ac:dyDescent="0.35">
      <c r="A676" s="139"/>
      <c r="B676" s="139"/>
      <c r="C676" s="140"/>
      <c r="D676" s="140"/>
      <c r="E676" s="140"/>
      <c r="F676" s="140"/>
      <c r="G676" s="250"/>
      <c r="H676" s="141"/>
      <c r="I676" s="142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</row>
    <row r="677" spans="1:30" ht="15.75" customHeight="1" x14ac:dyDescent="0.35">
      <c r="A677" s="139"/>
      <c r="B677" s="139"/>
      <c r="C677" s="140"/>
      <c r="D677" s="140"/>
      <c r="E677" s="140"/>
      <c r="F677" s="140"/>
      <c r="G677" s="250"/>
      <c r="H677" s="141"/>
      <c r="I677" s="142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</row>
    <row r="678" spans="1:30" ht="15.75" customHeight="1" x14ac:dyDescent="0.35">
      <c r="A678" s="139"/>
      <c r="B678" s="139"/>
      <c r="C678" s="140"/>
      <c r="D678" s="140"/>
      <c r="E678" s="140"/>
      <c r="F678" s="140"/>
      <c r="G678" s="250"/>
      <c r="H678" s="141"/>
      <c r="I678" s="142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  <c r="T678" s="139"/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</row>
    <row r="679" spans="1:30" ht="15.75" customHeight="1" x14ac:dyDescent="0.35">
      <c r="A679" s="139"/>
      <c r="B679" s="139"/>
      <c r="C679" s="140"/>
      <c r="D679" s="140"/>
      <c r="E679" s="140"/>
      <c r="F679" s="140"/>
      <c r="G679" s="250"/>
      <c r="H679" s="141"/>
      <c r="I679" s="142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</row>
    <row r="680" spans="1:30" ht="15.75" customHeight="1" x14ac:dyDescent="0.35">
      <c r="A680" s="139"/>
      <c r="B680" s="139"/>
      <c r="C680" s="140"/>
      <c r="D680" s="140"/>
      <c r="E680" s="140"/>
      <c r="F680" s="140"/>
      <c r="G680" s="250"/>
      <c r="H680" s="141"/>
      <c r="I680" s="142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</row>
    <row r="681" spans="1:30" ht="15.75" customHeight="1" x14ac:dyDescent="0.35">
      <c r="A681" s="139"/>
      <c r="B681" s="139"/>
      <c r="C681" s="140"/>
      <c r="D681" s="140"/>
      <c r="E681" s="140"/>
      <c r="F681" s="140"/>
      <c r="G681" s="250"/>
      <c r="H681" s="141"/>
      <c r="I681" s="142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  <c r="T681" s="139"/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</row>
    <row r="682" spans="1:30" ht="15.75" customHeight="1" x14ac:dyDescent="0.35">
      <c r="A682" s="139"/>
      <c r="B682" s="139"/>
      <c r="C682" s="140"/>
      <c r="D682" s="140"/>
      <c r="E682" s="140"/>
      <c r="F682" s="140"/>
      <c r="G682" s="250"/>
      <c r="H682" s="141"/>
      <c r="I682" s="142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  <c r="T682" s="139"/>
      <c r="U682" s="139"/>
      <c r="V682" s="139"/>
      <c r="W682" s="139"/>
      <c r="X682" s="139"/>
      <c r="Y682" s="139"/>
      <c r="Z682" s="139"/>
      <c r="AA682" s="139"/>
      <c r="AB682" s="139"/>
      <c r="AC682" s="139"/>
      <c r="AD682" s="139"/>
    </row>
    <row r="683" spans="1:30" ht="15.75" customHeight="1" x14ac:dyDescent="0.35">
      <c r="A683" s="139"/>
      <c r="B683" s="139"/>
      <c r="C683" s="140"/>
      <c r="D683" s="140"/>
      <c r="E683" s="140"/>
      <c r="F683" s="140"/>
      <c r="G683" s="250"/>
      <c r="H683" s="141"/>
      <c r="I683" s="142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  <c r="T683" s="139"/>
      <c r="U683" s="139"/>
      <c r="V683" s="139"/>
      <c r="W683" s="139"/>
      <c r="X683" s="139"/>
      <c r="Y683" s="139"/>
      <c r="Z683" s="139"/>
      <c r="AA683" s="139"/>
      <c r="AB683" s="139"/>
      <c r="AC683" s="139"/>
      <c r="AD683" s="139"/>
    </row>
    <row r="684" spans="1:30" ht="15.75" customHeight="1" x14ac:dyDescent="0.35">
      <c r="A684" s="139"/>
      <c r="B684" s="139"/>
      <c r="C684" s="140"/>
      <c r="D684" s="140"/>
      <c r="E684" s="140"/>
      <c r="F684" s="140"/>
      <c r="G684" s="250"/>
      <c r="H684" s="141"/>
      <c r="I684" s="142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  <c r="T684" s="139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</row>
    <row r="685" spans="1:30" ht="15.75" customHeight="1" x14ac:dyDescent="0.35">
      <c r="A685" s="139"/>
      <c r="B685" s="139"/>
      <c r="C685" s="140"/>
      <c r="D685" s="140"/>
      <c r="E685" s="140"/>
      <c r="F685" s="140"/>
      <c r="G685" s="250"/>
      <c r="H685" s="141"/>
      <c r="I685" s="142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  <c r="T685" s="139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</row>
    <row r="686" spans="1:30" ht="15.75" customHeight="1" x14ac:dyDescent="0.35">
      <c r="A686" s="139"/>
      <c r="B686" s="139"/>
      <c r="C686" s="140"/>
      <c r="D686" s="140"/>
      <c r="E686" s="140"/>
      <c r="F686" s="140"/>
      <c r="G686" s="250"/>
      <c r="H686" s="141"/>
      <c r="I686" s="142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  <c r="T686" s="139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</row>
    <row r="687" spans="1:30" ht="15.75" customHeight="1" x14ac:dyDescent="0.35">
      <c r="A687" s="139"/>
      <c r="B687" s="139"/>
      <c r="C687" s="140"/>
      <c r="D687" s="140"/>
      <c r="E687" s="140"/>
      <c r="F687" s="140"/>
      <c r="G687" s="250"/>
      <c r="H687" s="141"/>
      <c r="I687" s="142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  <c r="T687" s="139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</row>
    <row r="688" spans="1:30" ht="15.75" customHeight="1" x14ac:dyDescent="0.35">
      <c r="A688" s="139"/>
      <c r="B688" s="139"/>
      <c r="C688" s="140"/>
      <c r="D688" s="140"/>
      <c r="E688" s="140"/>
      <c r="F688" s="140"/>
      <c r="G688" s="250"/>
      <c r="H688" s="141"/>
      <c r="I688" s="142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</row>
    <row r="689" spans="1:30" ht="15.75" customHeight="1" x14ac:dyDescent="0.35">
      <c r="A689" s="139"/>
      <c r="B689" s="139"/>
      <c r="C689" s="140"/>
      <c r="D689" s="140"/>
      <c r="E689" s="140"/>
      <c r="F689" s="140"/>
      <c r="G689" s="250"/>
      <c r="H689" s="141"/>
      <c r="I689" s="142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</row>
    <row r="690" spans="1:30" ht="15.75" customHeight="1" x14ac:dyDescent="0.35">
      <c r="A690" s="139"/>
      <c r="B690" s="139"/>
      <c r="C690" s="140"/>
      <c r="D690" s="140"/>
      <c r="E690" s="140"/>
      <c r="F690" s="140"/>
      <c r="G690" s="250"/>
      <c r="H690" s="141"/>
      <c r="I690" s="142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  <c r="T690" s="139"/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</row>
    <row r="691" spans="1:30" ht="15.75" customHeight="1" x14ac:dyDescent="0.35">
      <c r="A691" s="139"/>
      <c r="B691" s="139"/>
      <c r="C691" s="140"/>
      <c r="D691" s="140"/>
      <c r="E691" s="140"/>
      <c r="F691" s="140"/>
      <c r="G691" s="250"/>
      <c r="H691" s="141"/>
      <c r="I691" s="142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  <c r="T691" s="139"/>
      <c r="U691" s="139"/>
      <c r="V691" s="139"/>
      <c r="W691" s="139"/>
      <c r="X691" s="139"/>
      <c r="Y691" s="139"/>
      <c r="Z691" s="139"/>
      <c r="AA691" s="139"/>
      <c r="AB691" s="139"/>
      <c r="AC691" s="139"/>
      <c r="AD691" s="139"/>
    </row>
    <row r="692" spans="1:30" ht="15.75" customHeight="1" x14ac:dyDescent="0.35">
      <c r="A692" s="139"/>
      <c r="B692" s="139"/>
      <c r="C692" s="140"/>
      <c r="D692" s="140"/>
      <c r="E692" s="140"/>
      <c r="F692" s="140"/>
      <c r="G692" s="250"/>
      <c r="H692" s="141"/>
      <c r="I692" s="142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</row>
    <row r="693" spans="1:30" ht="15.75" customHeight="1" x14ac:dyDescent="0.35">
      <c r="A693" s="139"/>
      <c r="B693" s="139"/>
      <c r="C693" s="140"/>
      <c r="D693" s="140"/>
      <c r="E693" s="140"/>
      <c r="F693" s="140"/>
      <c r="G693" s="250"/>
      <c r="H693" s="141"/>
      <c r="I693" s="142"/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  <c r="T693" s="139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</row>
    <row r="694" spans="1:30" ht="15.75" customHeight="1" x14ac:dyDescent="0.35">
      <c r="A694" s="139"/>
      <c r="B694" s="139"/>
      <c r="C694" s="140"/>
      <c r="D694" s="140"/>
      <c r="E694" s="140"/>
      <c r="F694" s="140"/>
      <c r="G694" s="250"/>
      <c r="H694" s="141"/>
      <c r="I694" s="142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</row>
    <row r="695" spans="1:30" ht="15.75" customHeight="1" x14ac:dyDescent="0.35">
      <c r="A695" s="139"/>
      <c r="B695" s="139"/>
      <c r="C695" s="140"/>
      <c r="D695" s="140"/>
      <c r="E695" s="140"/>
      <c r="F695" s="140"/>
      <c r="G695" s="250"/>
      <c r="H695" s="141"/>
      <c r="I695" s="142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</row>
    <row r="696" spans="1:30" ht="15.75" customHeight="1" x14ac:dyDescent="0.35">
      <c r="A696" s="139"/>
      <c r="B696" s="139"/>
      <c r="C696" s="140"/>
      <c r="D696" s="140"/>
      <c r="E696" s="140"/>
      <c r="F696" s="140"/>
      <c r="G696" s="250"/>
      <c r="H696" s="141"/>
      <c r="I696" s="142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</row>
    <row r="697" spans="1:30" ht="15.75" customHeight="1" x14ac:dyDescent="0.35">
      <c r="A697" s="139"/>
      <c r="B697" s="139"/>
      <c r="C697" s="140"/>
      <c r="D697" s="140"/>
      <c r="E697" s="140"/>
      <c r="F697" s="140"/>
      <c r="G697" s="250"/>
      <c r="H697" s="141"/>
      <c r="I697" s="142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</row>
    <row r="698" spans="1:30" ht="15.75" customHeight="1" x14ac:dyDescent="0.35">
      <c r="A698" s="139"/>
      <c r="B698" s="139"/>
      <c r="C698" s="140"/>
      <c r="D698" s="140"/>
      <c r="E698" s="140"/>
      <c r="F698" s="140"/>
      <c r="G698" s="250"/>
      <c r="H698" s="141"/>
      <c r="I698" s="142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</row>
    <row r="699" spans="1:30" ht="15.75" customHeight="1" x14ac:dyDescent="0.35">
      <c r="A699" s="139"/>
      <c r="B699" s="139"/>
      <c r="C699" s="140"/>
      <c r="D699" s="140"/>
      <c r="E699" s="140"/>
      <c r="F699" s="140"/>
      <c r="G699" s="250"/>
      <c r="H699" s="141"/>
      <c r="I699" s="142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  <c r="T699" s="139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</row>
    <row r="700" spans="1:30" ht="15.75" customHeight="1" x14ac:dyDescent="0.35">
      <c r="A700" s="139"/>
      <c r="B700" s="139"/>
      <c r="C700" s="140"/>
      <c r="D700" s="140"/>
      <c r="E700" s="140"/>
      <c r="F700" s="140"/>
      <c r="G700" s="250"/>
      <c r="H700" s="141"/>
      <c r="I700" s="142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  <c r="T700" s="139"/>
      <c r="U700" s="139"/>
      <c r="V700" s="139"/>
      <c r="W700" s="139"/>
      <c r="X700" s="139"/>
      <c r="Y700" s="139"/>
      <c r="Z700" s="139"/>
      <c r="AA700" s="139"/>
      <c r="AB700" s="139"/>
      <c r="AC700" s="139"/>
      <c r="AD700" s="139"/>
    </row>
    <row r="701" spans="1:30" ht="15.75" customHeight="1" x14ac:dyDescent="0.35">
      <c r="A701" s="139"/>
      <c r="B701" s="139"/>
      <c r="C701" s="140"/>
      <c r="D701" s="140"/>
      <c r="E701" s="140"/>
      <c r="F701" s="140"/>
      <c r="G701" s="250"/>
      <c r="H701" s="141"/>
      <c r="I701" s="142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  <c r="T701" s="139"/>
      <c r="U701" s="139"/>
      <c r="V701" s="139"/>
      <c r="W701" s="139"/>
      <c r="X701" s="139"/>
      <c r="Y701" s="139"/>
      <c r="Z701" s="139"/>
      <c r="AA701" s="139"/>
      <c r="AB701" s="139"/>
      <c r="AC701" s="139"/>
      <c r="AD701" s="139"/>
    </row>
    <row r="702" spans="1:30" ht="15.75" customHeight="1" x14ac:dyDescent="0.35">
      <c r="A702" s="139"/>
      <c r="B702" s="139"/>
      <c r="C702" s="140"/>
      <c r="D702" s="140"/>
      <c r="E702" s="140"/>
      <c r="F702" s="140"/>
      <c r="G702" s="250"/>
      <c r="H702" s="141"/>
      <c r="I702" s="142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  <c r="T702" s="139"/>
      <c r="U702" s="139"/>
      <c r="V702" s="139"/>
      <c r="W702" s="139"/>
      <c r="X702" s="139"/>
      <c r="Y702" s="139"/>
      <c r="Z702" s="139"/>
      <c r="AA702" s="139"/>
      <c r="AB702" s="139"/>
      <c r="AC702" s="139"/>
      <c r="AD702" s="139"/>
    </row>
    <row r="703" spans="1:30" ht="15.75" customHeight="1" x14ac:dyDescent="0.35">
      <c r="A703" s="139"/>
      <c r="B703" s="139"/>
      <c r="C703" s="140"/>
      <c r="D703" s="140"/>
      <c r="E703" s="140"/>
      <c r="F703" s="140"/>
      <c r="G703" s="250"/>
      <c r="H703" s="141"/>
      <c r="I703" s="142"/>
      <c r="J703" s="139"/>
      <c r="K703" s="139"/>
      <c r="L703" s="139"/>
      <c r="M703" s="139"/>
      <c r="N703" s="139"/>
      <c r="O703" s="139"/>
      <c r="P703" s="139"/>
      <c r="Q703" s="139"/>
      <c r="R703" s="139"/>
      <c r="S703" s="139"/>
      <c r="T703" s="139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</row>
    <row r="704" spans="1:30" ht="15.75" customHeight="1" x14ac:dyDescent="0.35">
      <c r="A704" s="139"/>
      <c r="B704" s="139"/>
      <c r="C704" s="140"/>
      <c r="D704" s="140"/>
      <c r="E704" s="140"/>
      <c r="F704" s="140"/>
      <c r="G704" s="250"/>
      <c r="H704" s="141"/>
      <c r="I704" s="142"/>
      <c r="J704" s="139"/>
      <c r="K704" s="139"/>
      <c r="L704" s="139"/>
      <c r="M704" s="139"/>
      <c r="N704" s="139"/>
      <c r="O704" s="139"/>
      <c r="P704" s="139"/>
      <c r="Q704" s="139"/>
      <c r="R704" s="139"/>
      <c r="S704" s="139"/>
      <c r="T704" s="139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</row>
    <row r="705" spans="1:30" ht="15.75" customHeight="1" x14ac:dyDescent="0.35">
      <c r="A705" s="139"/>
      <c r="B705" s="139"/>
      <c r="C705" s="140"/>
      <c r="D705" s="140"/>
      <c r="E705" s="140"/>
      <c r="F705" s="140"/>
      <c r="G705" s="250"/>
      <c r="H705" s="141"/>
      <c r="I705" s="142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</row>
    <row r="706" spans="1:30" ht="15.75" customHeight="1" x14ac:dyDescent="0.35">
      <c r="A706" s="139"/>
      <c r="B706" s="139"/>
      <c r="C706" s="140"/>
      <c r="D706" s="140"/>
      <c r="E706" s="140"/>
      <c r="F706" s="140"/>
      <c r="G706" s="250"/>
      <c r="H706" s="141"/>
      <c r="I706" s="142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  <c r="T706" s="139"/>
      <c r="U706" s="139"/>
      <c r="V706" s="139"/>
      <c r="W706" s="139"/>
      <c r="X706" s="139"/>
      <c r="Y706" s="139"/>
      <c r="Z706" s="139"/>
      <c r="AA706" s="139"/>
      <c r="AB706" s="139"/>
      <c r="AC706" s="139"/>
      <c r="AD706" s="139"/>
    </row>
    <row r="707" spans="1:30" ht="15.75" customHeight="1" x14ac:dyDescent="0.35">
      <c r="A707" s="139"/>
      <c r="B707" s="139"/>
      <c r="C707" s="140"/>
      <c r="D707" s="140"/>
      <c r="E707" s="140"/>
      <c r="F707" s="140"/>
      <c r="G707" s="250"/>
      <c r="H707" s="141"/>
      <c r="I707" s="142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  <c r="T707" s="139"/>
      <c r="U707" s="139"/>
      <c r="V707" s="139"/>
      <c r="W707" s="139"/>
      <c r="X707" s="139"/>
      <c r="Y707" s="139"/>
      <c r="Z707" s="139"/>
      <c r="AA707" s="139"/>
      <c r="AB707" s="139"/>
      <c r="AC707" s="139"/>
      <c r="AD707" s="139"/>
    </row>
    <row r="708" spans="1:30" ht="15.75" customHeight="1" x14ac:dyDescent="0.35">
      <c r="A708" s="139"/>
      <c r="B708" s="139"/>
      <c r="C708" s="140"/>
      <c r="D708" s="140"/>
      <c r="E708" s="140"/>
      <c r="F708" s="140"/>
      <c r="G708" s="250"/>
      <c r="H708" s="141"/>
      <c r="I708" s="142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  <c r="T708" s="139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</row>
    <row r="709" spans="1:30" ht="15.75" customHeight="1" x14ac:dyDescent="0.35">
      <c r="A709" s="139"/>
      <c r="B709" s="139"/>
      <c r="C709" s="140"/>
      <c r="D709" s="140"/>
      <c r="E709" s="140"/>
      <c r="F709" s="140"/>
      <c r="G709" s="250"/>
      <c r="H709" s="141"/>
      <c r="I709" s="142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</row>
    <row r="710" spans="1:30" ht="15.75" customHeight="1" x14ac:dyDescent="0.35">
      <c r="A710" s="139"/>
      <c r="B710" s="139"/>
      <c r="C710" s="140"/>
      <c r="D710" s="140"/>
      <c r="E710" s="140"/>
      <c r="F710" s="140"/>
      <c r="G710" s="250"/>
      <c r="H710" s="141"/>
      <c r="I710" s="142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</row>
    <row r="711" spans="1:30" ht="15.75" customHeight="1" x14ac:dyDescent="0.35">
      <c r="A711" s="139"/>
      <c r="B711" s="139"/>
      <c r="C711" s="140"/>
      <c r="D711" s="140"/>
      <c r="E711" s="140"/>
      <c r="F711" s="140"/>
      <c r="G711" s="250"/>
      <c r="H711" s="141"/>
      <c r="I711" s="142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</row>
    <row r="712" spans="1:30" ht="15.75" customHeight="1" x14ac:dyDescent="0.35">
      <c r="A712" s="139"/>
      <c r="B712" s="139"/>
      <c r="C712" s="140"/>
      <c r="D712" s="140"/>
      <c r="E712" s="140"/>
      <c r="F712" s="140"/>
      <c r="G712" s="250"/>
      <c r="H712" s="141"/>
      <c r="I712" s="142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</row>
    <row r="713" spans="1:30" ht="15.75" customHeight="1" x14ac:dyDescent="0.35">
      <c r="A713" s="139"/>
      <c r="B713" s="139"/>
      <c r="C713" s="140"/>
      <c r="D713" s="140"/>
      <c r="E713" s="140"/>
      <c r="F713" s="140"/>
      <c r="G713" s="250"/>
      <c r="H713" s="141"/>
      <c r="I713" s="142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</row>
    <row r="714" spans="1:30" ht="15.75" customHeight="1" x14ac:dyDescent="0.3">
      <c r="C714" s="178"/>
      <c r="D714" s="178"/>
      <c r="E714" s="178"/>
      <c r="F714" s="178"/>
      <c r="G714" s="258"/>
      <c r="H714" s="141"/>
      <c r="I714" s="156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</row>
    <row r="715" spans="1:30" ht="15.75" customHeight="1" x14ac:dyDescent="0.3">
      <c r="C715" s="178"/>
      <c r="D715" s="178"/>
      <c r="E715" s="178"/>
      <c r="F715" s="178"/>
      <c r="G715" s="258"/>
      <c r="H715" s="141"/>
      <c r="I715" s="156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</row>
    <row r="716" spans="1:30" ht="15.75" customHeight="1" x14ac:dyDescent="0.3">
      <c r="C716" s="178"/>
      <c r="D716" s="178"/>
      <c r="E716" s="178"/>
      <c r="F716" s="178"/>
      <c r="G716" s="258"/>
      <c r="H716" s="141"/>
      <c r="I716" s="156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</row>
    <row r="717" spans="1:30" ht="15.75" customHeight="1" x14ac:dyDescent="0.3">
      <c r="C717" s="178"/>
      <c r="D717" s="178"/>
      <c r="E717" s="178"/>
      <c r="F717" s="178"/>
      <c r="G717" s="258"/>
      <c r="H717" s="141"/>
      <c r="I717" s="156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</row>
    <row r="718" spans="1:30" ht="15.75" customHeight="1" x14ac:dyDescent="0.3">
      <c r="C718" s="178"/>
      <c r="D718" s="178"/>
      <c r="E718" s="178"/>
      <c r="F718" s="178"/>
      <c r="G718" s="258"/>
      <c r="H718" s="141"/>
      <c r="I718" s="156"/>
      <c r="J718" s="165"/>
      <c r="K718" s="165"/>
      <c r="L718" s="165"/>
      <c r="M718" s="165"/>
      <c r="N718" s="165"/>
      <c r="O718" s="165"/>
      <c r="P718" s="165"/>
      <c r="Q718" s="165"/>
      <c r="R718" s="165"/>
      <c r="S718" s="165"/>
      <c r="T718" s="165"/>
      <c r="U718" s="165"/>
      <c r="V718" s="165"/>
      <c r="W718" s="165"/>
      <c r="X718" s="165"/>
    </row>
    <row r="719" spans="1:30" ht="15.75" customHeight="1" x14ac:dyDescent="0.3">
      <c r="C719" s="178"/>
      <c r="D719" s="178"/>
      <c r="E719" s="178"/>
      <c r="F719" s="178"/>
      <c r="G719" s="258"/>
      <c r="H719" s="141"/>
      <c r="I719" s="156"/>
      <c r="J719" s="165"/>
      <c r="K719" s="165"/>
      <c r="L719" s="165"/>
      <c r="M719" s="165"/>
      <c r="N719" s="165"/>
      <c r="O719" s="165"/>
      <c r="P719" s="165"/>
      <c r="Q719" s="165"/>
      <c r="R719" s="165"/>
      <c r="S719" s="165"/>
      <c r="T719" s="165"/>
      <c r="U719" s="165"/>
      <c r="V719" s="165"/>
      <c r="W719" s="165"/>
      <c r="X719" s="165"/>
    </row>
    <row r="720" spans="1:30" ht="15.75" customHeight="1" x14ac:dyDescent="0.3">
      <c r="C720" s="178"/>
      <c r="D720" s="178"/>
      <c r="E720" s="178"/>
      <c r="F720" s="178"/>
      <c r="G720" s="258"/>
      <c r="H720" s="141"/>
      <c r="I720" s="156"/>
      <c r="J720" s="165"/>
      <c r="K720" s="165"/>
      <c r="L720" s="165"/>
      <c r="M720" s="165"/>
      <c r="N720" s="165"/>
      <c r="O720" s="165"/>
      <c r="P720" s="165"/>
      <c r="Q720" s="165"/>
      <c r="R720" s="165"/>
      <c r="S720" s="165"/>
      <c r="T720" s="165"/>
      <c r="U720" s="165"/>
      <c r="V720" s="165"/>
      <c r="W720" s="165"/>
      <c r="X720" s="165"/>
    </row>
    <row r="721" spans="3:24" ht="15.75" customHeight="1" x14ac:dyDescent="0.3">
      <c r="C721" s="178"/>
      <c r="D721" s="178"/>
      <c r="E721" s="178"/>
      <c r="F721" s="178"/>
      <c r="G721" s="258"/>
      <c r="H721" s="141"/>
      <c r="I721" s="156"/>
      <c r="J721" s="165"/>
      <c r="K721" s="165"/>
      <c r="L721" s="165"/>
      <c r="M721" s="165"/>
      <c r="N721" s="165"/>
      <c r="O721" s="165"/>
      <c r="P721" s="165"/>
      <c r="Q721" s="165"/>
      <c r="R721" s="165"/>
      <c r="S721" s="165"/>
      <c r="T721" s="165"/>
      <c r="U721" s="165"/>
      <c r="V721" s="165"/>
      <c r="W721" s="165"/>
      <c r="X721" s="165"/>
    </row>
    <row r="722" spans="3:24" ht="15.75" customHeight="1" x14ac:dyDescent="0.3">
      <c r="C722" s="178"/>
      <c r="D722" s="178"/>
      <c r="E722" s="178"/>
      <c r="F722" s="178"/>
      <c r="G722" s="258"/>
      <c r="H722" s="141"/>
      <c r="I722" s="156"/>
      <c r="J722" s="165"/>
      <c r="K722" s="165"/>
      <c r="L722" s="165"/>
      <c r="M722" s="165"/>
      <c r="N722" s="165"/>
      <c r="O722" s="165"/>
      <c r="P722" s="165"/>
      <c r="Q722" s="165"/>
      <c r="R722" s="165"/>
      <c r="S722" s="165"/>
      <c r="T722" s="165"/>
      <c r="U722" s="165"/>
      <c r="V722" s="165"/>
      <c r="W722" s="165"/>
      <c r="X722" s="165"/>
    </row>
    <row r="723" spans="3:24" ht="15.75" customHeight="1" x14ac:dyDescent="0.3">
      <c r="C723" s="178"/>
      <c r="D723" s="178"/>
      <c r="E723" s="178"/>
      <c r="F723" s="178"/>
      <c r="G723" s="258"/>
      <c r="H723" s="141"/>
      <c r="I723" s="156"/>
      <c r="J723" s="165"/>
      <c r="K723" s="165"/>
      <c r="L723" s="165"/>
      <c r="M723" s="165"/>
      <c r="N723" s="165"/>
      <c r="O723" s="165"/>
      <c r="P723" s="165"/>
      <c r="Q723" s="165"/>
      <c r="R723" s="165"/>
      <c r="S723" s="165"/>
      <c r="T723" s="165"/>
      <c r="U723" s="165"/>
      <c r="V723" s="165"/>
      <c r="W723" s="165"/>
      <c r="X723" s="165"/>
    </row>
    <row r="724" spans="3:24" ht="15.75" customHeight="1" x14ac:dyDescent="0.3">
      <c r="C724" s="178"/>
      <c r="D724" s="178"/>
      <c r="E724" s="178"/>
      <c r="F724" s="178"/>
      <c r="G724" s="258"/>
      <c r="H724" s="141"/>
      <c r="I724" s="156"/>
      <c r="J724" s="165"/>
      <c r="K724" s="165"/>
      <c r="L724" s="165"/>
      <c r="M724" s="165"/>
      <c r="N724" s="165"/>
      <c r="O724" s="165"/>
      <c r="P724" s="165"/>
      <c r="Q724" s="165"/>
      <c r="R724" s="165"/>
      <c r="S724" s="165"/>
      <c r="T724" s="165"/>
      <c r="U724" s="165"/>
      <c r="V724" s="165"/>
      <c r="W724" s="165"/>
      <c r="X724" s="165"/>
    </row>
    <row r="725" spans="3:24" ht="15.75" customHeight="1" x14ac:dyDescent="0.3">
      <c r="C725" s="178"/>
      <c r="D725" s="178"/>
      <c r="E725" s="178"/>
      <c r="F725" s="178"/>
      <c r="G725" s="258"/>
      <c r="H725" s="141"/>
      <c r="I725" s="156"/>
      <c r="J725" s="165"/>
      <c r="K725" s="165"/>
      <c r="L725" s="165"/>
      <c r="M725" s="165"/>
      <c r="N725" s="165"/>
      <c r="O725" s="165"/>
      <c r="P725" s="165"/>
      <c r="Q725" s="165"/>
      <c r="R725" s="165"/>
      <c r="S725" s="165"/>
      <c r="T725" s="165"/>
      <c r="U725" s="165"/>
      <c r="V725" s="165"/>
      <c r="W725" s="165"/>
      <c r="X725" s="165"/>
    </row>
    <row r="726" spans="3:24" ht="15.75" customHeight="1" x14ac:dyDescent="0.3">
      <c r="C726" s="178"/>
      <c r="D726" s="178"/>
      <c r="E726" s="178"/>
      <c r="F726" s="178"/>
      <c r="G726" s="258"/>
      <c r="H726" s="141"/>
      <c r="I726" s="156"/>
      <c r="J726" s="165"/>
      <c r="K726" s="165"/>
      <c r="L726" s="165"/>
      <c r="M726" s="165"/>
      <c r="N726" s="165"/>
      <c r="O726" s="165"/>
      <c r="P726" s="165"/>
      <c r="Q726" s="165"/>
      <c r="R726" s="165"/>
      <c r="S726" s="165"/>
      <c r="T726" s="165"/>
      <c r="U726" s="165"/>
      <c r="V726" s="165"/>
      <c r="W726" s="165"/>
      <c r="X726" s="165"/>
    </row>
    <row r="727" spans="3:24" ht="15.75" customHeight="1" x14ac:dyDescent="0.3">
      <c r="C727" s="178"/>
      <c r="D727" s="178"/>
      <c r="E727" s="178"/>
      <c r="F727" s="178"/>
      <c r="G727" s="258"/>
      <c r="H727" s="141"/>
      <c r="I727" s="156"/>
      <c r="J727" s="165"/>
      <c r="K727" s="165"/>
      <c r="L727" s="165"/>
      <c r="M727" s="165"/>
      <c r="N727" s="165"/>
      <c r="O727" s="165"/>
      <c r="P727" s="165"/>
      <c r="Q727" s="165"/>
      <c r="R727" s="165"/>
      <c r="S727" s="165"/>
      <c r="T727" s="165"/>
      <c r="U727" s="165"/>
      <c r="V727" s="165"/>
      <c r="W727" s="165"/>
      <c r="X727" s="165"/>
    </row>
    <row r="728" spans="3:24" ht="15.75" customHeight="1" x14ac:dyDescent="0.3">
      <c r="C728" s="178"/>
      <c r="D728" s="178"/>
      <c r="E728" s="178"/>
      <c r="F728" s="178"/>
      <c r="G728" s="258"/>
      <c r="H728" s="141"/>
      <c r="I728" s="156"/>
      <c r="J728" s="165"/>
      <c r="K728" s="165"/>
      <c r="L728" s="165"/>
      <c r="M728" s="165"/>
      <c r="N728" s="165"/>
      <c r="O728" s="165"/>
      <c r="P728" s="165"/>
      <c r="Q728" s="165"/>
      <c r="R728" s="165"/>
      <c r="S728" s="165"/>
      <c r="T728" s="165"/>
      <c r="U728" s="165"/>
      <c r="V728" s="165"/>
      <c r="W728" s="165"/>
      <c r="X728" s="165"/>
    </row>
    <row r="729" spans="3:24" ht="15.75" customHeight="1" x14ac:dyDescent="0.3">
      <c r="C729" s="178"/>
      <c r="D729" s="178"/>
      <c r="E729" s="178"/>
      <c r="F729" s="178"/>
      <c r="G729" s="258"/>
      <c r="H729" s="141"/>
      <c r="I729" s="156"/>
      <c r="J729" s="165"/>
      <c r="K729" s="165"/>
      <c r="L729" s="165"/>
      <c r="M729" s="165"/>
      <c r="N729" s="165"/>
      <c r="O729" s="165"/>
      <c r="P729" s="165"/>
      <c r="Q729" s="165"/>
      <c r="R729" s="165"/>
      <c r="S729" s="165"/>
      <c r="T729" s="165"/>
      <c r="U729" s="165"/>
      <c r="V729" s="165"/>
      <c r="W729" s="165"/>
      <c r="X729" s="165"/>
    </row>
    <row r="730" spans="3:24" ht="15.75" customHeight="1" x14ac:dyDescent="0.3">
      <c r="C730" s="178"/>
      <c r="D730" s="178"/>
      <c r="E730" s="178"/>
      <c r="F730" s="178"/>
      <c r="G730" s="258"/>
      <c r="H730" s="141"/>
      <c r="I730" s="156"/>
      <c r="J730" s="165"/>
      <c r="K730" s="165"/>
      <c r="L730" s="165"/>
      <c r="M730" s="165"/>
      <c r="N730" s="165"/>
      <c r="O730" s="165"/>
      <c r="P730" s="165"/>
      <c r="Q730" s="165"/>
      <c r="R730" s="165"/>
      <c r="S730" s="165"/>
      <c r="T730" s="165"/>
      <c r="U730" s="165"/>
      <c r="V730" s="165"/>
      <c r="W730" s="165"/>
      <c r="X730" s="165"/>
    </row>
    <row r="731" spans="3:24" ht="15.75" customHeight="1" x14ac:dyDescent="0.3">
      <c r="C731" s="178"/>
      <c r="D731" s="178"/>
      <c r="E731" s="178"/>
      <c r="F731" s="178"/>
      <c r="G731" s="258"/>
      <c r="H731" s="141"/>
      <c r="I731" s="156"/>
      <c r="J731" s="165"/>
      <c r="K731" s="165"/>
      <c r="L731" s="165"/>
      <c r="M731" s="165"/>
      <c r="N731" s="165"/>
      <c r="O731" s="165"/>
      <c r="P731" s="165"/>
      <c r="Q731" s="165"/>
      <c r="R731" s="165"/>
      <c r="S731" s="165"/>
      <c r="T731" s="165"/>
      <c r="U731" s="165"/>
      <c r="V731" s="165"/>
      <c r="W731" s="165"/>
      <c r="X731" s="165"/>
    </row>
    <row r="732" spans="3:24" ht="15.75" customHeight="1" x14ac:dyDescent="0.3">
      <c r="C732" s="178"/>
      <c r="D732" s="178"/>
      <c r="E732" s="178"/>
      <c r="F732" s="178"/>
      <c r="G732" s="258"/>
      <c r="H732" s="141"/>
      <c r="I732" s="156"/>
      <c r="J732" s="165"/>
      <c r="K732" s="165"/>
      <c r="L732" s="165"/>
      <c r="M732" s="165"/>
      <c r="N732" s="165"/>
      <c r="O732" s="165"/>
      <c r="P732" s="165"/>
      <c r="Q732" s="165"/>
      <c r="R732" s="165"/>
      <c r="S732" s="165"/>
      <c r="T732" s="165"/>
      <c r="U732" s="165"/>
      <c r="V732" s="165"/>
      <c r="W732" s="165"/>
      <c r="X732" s="165"/>
    </row>
    <row r="733" spans="3:24" ht="15.75" customHeight="1" x14ac:dyDescent="0.3">
      <c r="C733" s="178"/>
      <c r="D733" s="178"/>
      <c r="E733" s="178"/>
      <c r="F733" s="178"/>
      <c r="G733" s="258"/>
      <c r="H733" s="141"/>
      <c r="I733" s="156"/>
      <c r="J733" s="165"/>
      <c r="K733" s="165"/>
      <c r="L733" s="165"/>
      <c r="M733" s="165"/>
      <c r="N733" s="165"/>
      <c r="O733" s="165"/>
      <c r="P733" s="165"/>
      <c r="Q733" s="165"/>
      <c r="R733" s="165"/>
      <c r="S733" s="165"/>
      <c r="T733" s="165"/>
      <c r="U733" s="165"/>
      <c r="V733" s="165"/>
      <c r="W733" s="165"/>
      <c r="X733" s="165"/>
    </row>
    <row r="734" spans="3:24" ht="15.75" customHeight="1" x14ac:dyDescent="0.3">
      <c r="C734" s="178"/>
      <c r="D734" s="178"/>
      <c r="E734" s="178"/>
      <c r="F734" s="178"/>
      <c r="G734" s="258"/>
      <c r="H734" s="141"/>
      <c r="I734" s="156"/>
      <c r="J734" s="165"/>
      <c r="K734" s="165"/>
      <c r="L734" s="165"/>
      <c r="M734" s="165"/>
      <c r="N734" s="165"/>
      <c r="O734" s="165"/>
      <c r="P734" s="165"/>
      <c r="Q734" s="165"/>
      <c r="R734" s="165"/>
      <c r="S734" s="165"/>
      <c r="T734" s="165"/>
      <c r="U734" s="165"/>
      <c r="V734" s="165"/>
      <c r="W734" s="165"/>
      <c r="X734" s="165"/>
    </row>
    <row r="735" spans="3:24" ht="15.75" customHeight="1" x14ac:dyDescent="0.3">
      <c r="C735" s="178"/>
      <c r="D735" s="178"/>
      <c r="E735" s="178"/>
      <c r="F735" s="178"/>
      <c r="G735" s="258"/>
      <c r="H735" s="141"/>
      <c r="I735" s="156"/>
      <c r="J735" s="165"/>
      <c r="K735" s="165"/>
      <c r="L735" s="165"/>
      <c r="M735" s="165"/>
      <c r="N735" s="165"/>
      <c r="O735" s="165"/>
      <c r="P735" s="165"/>
      <c r="Q735" s="165"/>
      <c r="R735" s="165"/>
      <c r="S735" s="165"/>
      <c r="T735" s="165"/>
      <c r="U735" s="165"/>
      <c r="V735" s="165"/>
      <c r="W735" s="165"/>
      <c r="X735" s="165"/>
    </row>
    <row r="736" spans="3:24" ht="15.75" customHeight="1" x14ac:dyDescent="0.3">
      <c r="C736" s="178"/>
      <c r="D736" s="178"/>
      <c r="E736" s="178"/>
      <c r="F736" s="178"/>
      <c r="G736" s="258"/>
      <c r="H736" s="141"/>
      <c r="I736" s="156"/>
      <c r="J736" s="165"/>
      <c r="K736" s="165"/>
      <c r="L736" s="165"/>
      <c r="M736" s="165"/>
      <c r="N736" s="165"/>
      <c r="O736" s="165"/>
      <c r="P736" s="165"/>
      <c r="Q736" s="165"/>
      <c r="R736" s="165"/>
      <c r="S736" s="165"/>
      <c r="T736" s="165"/>
      <c r="U736" s="165"/>
      <c r="V736" s="165"/>
      <c r="W736" s="165"/>
      <c r="X736" s="165"/>
    </row>
    <row r="737" spans="3:24" ht="15.75" customHeight="1" x14ac:dyDescent="0.3">
      <c r="C737" s="178"/>
      <c r="D737" s="178"/>
      <c r="E737" s="178"/>
      <c r="F737" s="178"/>
      <c r="G737" s="258"/>
      <c r="H737" s="141"/>
      <c r="I737" s="156"/>
      <c r="J737" s="165"/>
      <c r="K737" s="165"/>
      <c r="L737" s="165"/>
      <c r="M737" s="165"/>
      <c r="N737" s="165"/>
      <c r="O737" s="165"/>
      <c r="P737" s="165"/>
      <c r="Q737" s="165"/>
      <c r="R737" s="165"/>
      <c r="S737" s="165"/>
      <c r="T737" s="165"/>
      <c r="U737" s="165"/>
      <c r="V737" s="165"/>
      <c r="W737" s="165"/>
      <c r="X737" s="165"/>
    </row>
    <row r="738" spans="3:24" ht="15.75" customHeight="1" x14ac:dyDescent="0.3">
      <c r="C738" s="178"/>
      <c r="D738" s="178"/>
      <c r="E738" s="178"/>
      <c r="F738" s="178"/>
      <c r="G738" s="258"/>
      <c r="H738" s="141"/>
      <c r="I738" s="156"/>
      <c r="J738" s="165"/>
      <c r="K738" s="165"/>
      <c r="L738" s="165"/>
      <c r="M738" s="165"/>
      <c r="N738" s="165"/>
      <c r="O738" s="165"/>
      <c r="P738" s="165"/>
      <c r="Q738" s="165"/>
      <c r="R738" s="165"/>
      <c r="S738" s="165"/>
      <c r="T738" s="165"/>
      <c r="U738" s="165"/>
      <c r="V738" s="165"/>
      <c r="W738" s="165"/>
      <c r="X738" s="165"/>
    </row>
    <row r="739" spans="3:24" ht="15.75" customHeight="1" x14ac:dyDescent="0.3">
      <c r="C739" s="178"/>
      <c r="D739" s="178"/>
      <c r="E739" s="178"/>
      <c r="F739" s="178"/>
      <c r="G739" s="258"/>
      <c r="H739" s="141"/>
      <c r="I739" s="156"/>
      <c r="J739" s="165"/>
      <c r="K739" s="165"/>
      <c r="L739" s="165"/>
      <c r="M739" s="165"/>
      <c r="N739" s="165"/>
      <c r="O739" s="165"/>
      <c r="P739" s="165"/>
      <c r="Q739" s="165"/>
      <c r="R739" s="165"/>
      <c r="S739" s="165"/>
      <c r="T739" s="165"/>
      <c r="U739" s="165"/>
      <c r="V739" s="165"/>
      <c r="W739" s="165"/>
      <c r="X739" s="165"/>
    </row>
    <row r="740" spans="3:24" ht="15.75" customHeight="1" x14ac:dyDescent="0.3">
      <c r="C740" s="178"/>
      <c r="D740" s="178"/>
      <c r="E740" s="178"/>
      <c r="F740" s="178"/>
      <c r="G740" s="258"/>
      <c r="H740" s="141"/>
      <c r="I740" s="156"/>
      <c r="J740" s="165"/>
      <c r="K740" s="165"/>
      <c r="L740" s="165"/>
      <c r="M740" s="165"/>
      <c r="N740" s="165"/>
      <c r="O740" s="165"/>
      <c r="P740" s="165"/>
      <c r="Q740" s="165"/>
      <c r="R740" s="165"/>
      <c r="S740" s="165"/>
      <c r="T740" s="165"/>
      <c r="U740" s="165"/>
      <c r="V740" s="165"/>
      <c r="W740" s="165"/>
      <c r="X740" s="165"/>
    </row>
    <row r="741" spans="3:24" ht="15.75" customHeight="1" x14ac:dyDescent="0.3">
      <c r="C741" s="178"/>
      <c r="D741" s="178"/>
      <c r="E741" s="178"/>
      <c r="F741" s="178"/>
      <c r="G741" s="258"/>
      <c r="H741" s="141"/>
      <c r="I741" s="156"/>
      <c r="J741" s="165"/>
      <c r="K741" s="165"/>
      <c r="L741" s="165"/>
      <c r="M741" s="165"/>
      <c r="N741" s="165"/>
      <c r="O741" s="165"/>
      <c r="P741" s="165"/>
      <c r="Q741" s="165"/>
      <c r="R741" s="165"/>
      <c r="S741" s="165"/>
      <c r="T741" s="165"/>
      <c r="U741" s="165"/>
      <c r="V741" s="165"/>
      <c r="W741" s="165"/>
      <c r="X741" s="165"/>
    </row>
    <row r="742" spans="3:24" ht="15.75" customHeight="1" x14ac:dyDescent="0.3">
      <c r="C742" s="178"/>
      <c r="D742" s="178"/>
      <c r="E742" s="178"/>
      <c r="F742" s="178"/>
      <c r="G742" s="258"/>
      <c r="H742" s="141"/>
      <c r="I742" s="156"/>
      <c r="J742" s="165"/>
      <c r="K742" s="165"/>
      <c r="L742" s="165"/>
      <c r="M742" s="165"/>
      <c r="N742" s="165"/>
      <c r="O742" s="165"/>
      <c r="P742" s="165"/>
      <c r="Q742" s="165"/>
      <c r="R742" s="165"/>
      <c r="S742" s="165"/>
      <c r="T742" s="165"/>
      <c r="U742" s="165"/>
      <c r="V742" s="165"/>
      <c r="W742" s="165"/>
      <c r="X742" s="165"/>
    </row>
    <row r="743" spans="3:24" ht="15.75" customHeight="1" x14ac:dyDescent="0.3">
      <c r="C743" s="178"/>
      <c r="D743" s="178"/>
      <c r="E743" s="178"/>
      <c r="F743" s="178"/>
      <c r="G743" s="258"/>
      <c r="H743" s="141"/>
      <c r="I743" s="156"/>
      <c r="J743" s="165"/>
      <c r="K743" s="165"/>
      <c r="L743" s="165"/>
      <c r="M743" s="165"/>
      <c r="N743" s="165"/>
      <c r="O743" s="165"/>
      <c r="P743" s="165"/>
      <c r="Q743" s="165"/>
      <c r="R743" s="165"/>
      <c r="S743" s="165"/>
      <c r="T743" s="165"/>
      <c r="U743" s="165"/>
      <c r="V743" s="165"/>
      <c r="W743" s="165"/>
      <c r="X743" s="165"/>
    </row>
    <row r="744" spans="3:24" ht="15.75" customHeight="1" x14ac:dyDescent="0.3">
      <c r="C744" s="178"/>
      <c r="D744" s="178"/>
      <c r="E744" s="178"/>
      <c r="F744" s="178"/>
      <c r="G744" s="258"/>
      <c r="H744" s="141"/>
      <c r="I744" s="156"/>
      <c r="J744" s="165"/>
      <c r="K744" s="165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</row>
    <row r="745" spans="3:24" ht="15.75" customHeight="1" x14ac:dyDescent="0.3">
      <c r="C745" s="178"/>
      <c r="D745" s="178"/>
      <c r="E745" s="178"/>
      <c r="F745" s="178"/>
      <c r="G745" s="258"/>
      <c r="H745" s="141"/>
      <c r="I745" s="156"/>
      <c r="J745" s="165"/>
      <c r="K745" s="165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</row>
    <row r="746" spans="3:24" ht="15.75" customHeight="1" x14ac:dyDescent="0.3">
      <c r="C746" s="178"/>
      <c r="D746" s="178"/>
      <c r="E746" s="178"/>
      <c r="F746" s="178"/>
      <c r="G746" s="258"/>
      <c r="H746" s="141"/>
      <c r="I746" s="156"/>
      <c r="J746" s="165"/>
      <c r="K746" s="165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</row>
    <row r="747" spans="3:24" ht="15.75" customHeight="1" x14ac:dyDescent="0.3">
      <c r="C747" s="178"/>
      <c r="D747" s="178"/>
      <c r="E747" s="178"/>
      <c r="F747" s="178"/>
      <c r="G747" s="258"/>
      <c r="H747" s="141"/>
      <c r="I747" s="156"/>
      <c r="J747" s="165"/>
      <c r="K747" s="165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</row>
    <row r="748" spans="3:24" ht="15.75" customHeight="1" x14ac:dyDescent="0.3">
      <c r="C748" s="178"/>
      <c r="D748" s="178"/>
      <c r="E748" s="178"/>
      <c r="F748" s="178"/>
      <c r="G748" s="258"/>
      <c r="H748" s="141"/>
      <c r="I748" s="156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</row>
    <row r="749" spans="3:24" ht="15.75" customHeight="1" x14ac:dyDescent="0.3">
      <c r="C749" s="178"/>
      <c r="D749" s="178"/>
      <c r="E749" s="178"/>
      <c r="F749" s="178"/>
      <c r="G749" s="258"/>
      <c r="H749" s="141"/>
      <c r="I749" s="156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</row>
    <row r="750" spans="3:24" ht="15.75" customHeight="1" x14ac:dyDescent="0.3">
      <c r="C750" s="178"/>
      <c r="D750" s="178"/>
      <c r="E750" s="178"/>
      <c r="F750" s="178"/>
      <c r="G750" s="258"/>
      <c r="H750" s="141"/>
      <c r="I750" s="156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</row>
    <row r="751" spans="3:24" ht="15.75" customHeight="1" x14ac:dyDescent="0.3">
      <c r="C751" s="178"/>
      <c r="D751" s="178"/>
      <c r="E751" s="178"/>
      <c r="F751" s="178"/>
      <c r="G751" s="258"/>
      <c r="H751" s="141"/>
      <c r="I751" s="156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</row>
    <row r="752" spans="3:24" ht="15.75" customHeight="1" x14ac:dyDescent="0.3">
      <c r="C752" s="178"/>
      <c r="D752" s="178"/>
      <c r="E752" s="178"/>
      <c r="F752" s="178"/>
      <c r="G752" s="258"/>
      <c r="H752" s="141"/>
      <c r="I752" s="156"/>
      <c r="J752" s="165"/>
      <c r="K752" s="165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</row>
    <row r="753" spans="3:24" ht="15.75" customHeight="1" x14ac:dyDescent="0.3">
      <c r="C753" s="178"/>
      <c r="D753" s="178"/>
      <c r="E753" s="178"/>
      <c r="F753" s="178"/>
      <c r="G753" s="258"/>
      <c r="H753" s="141"/>
      <c r="I753" s="156"/>
      <c r="J753" s="165"/>
      <c r="K753" s="165"/>
      <c r="L753" s="165"/>
      <c r="M753" s="165"/>
      <c r="N753" s="165"/>
      <c r="O753" s="165"/>
      <c r="P753" s="165"/>
      <c r="Q753" s="165"/>
      <c r="R753" s="165"/>
      <c r="S753" s="165"/>
      <c r="T753" s="165"/>
      <c r="U753" s="165"/>
      <c r="V753" s="165"/>
      <c r="W753" s="165"/>
      <c r="X753" s="165"/>
    </row>
    <row r="754" spans="3:24" ht="15.75" customHeight="1" x14ac:dyDescent="0.3">
      <c r="C754" s="178"/>
      <c r="D754" s="178"/>
      <c r="E754" s="178"/>
      <c r="F754" s="178"/>
      <c r="G754" s="258"/>
      <c r="H754" s="141"/>
      <c r="I754" s="156"/>
      <c r="J754" s="165"/>
      <c r="K754" s="165"/>
      <c r="L754" s="165"/>
      <c r="M754" s="165"/>
      <c r="N754" s="165"/>
      <c r="O754" s="165"/>
      <c r="P754" s="165"/>
      <c r="Q754" s="165"/>
      <c r="R754" s="165"/>
      <c r="S754" s="165"/>
      <c r="T754" s="165"/>
      <c r="U754" s="165"/>
      <c r="V754" s="165"/>
      <c r="W754" s="165"/>
      <c r="X754" s="165"/>
    </row>
    <row r="755" spans="3:24" ht="15.75" customHeight="1" x14ac:dyDescent="0.3">
      <c r="C755" s="178"/>
      <c r="D755" s="178"/>
      <c r="E755" s="178"/>
      <c r="F755" s="178"/>
      <c r="G755" s="258"/>
      <c r="H755" s="141"/>
      <c r="I755" s="156"/>
      <c r="J755" s="165"/>
      <c r="K755" s="165"/>
      <c r="L755" s="165"/>
      <c r="M755" s="165"/>
      <c r="N755" s="165"/>
      <c r="O755" s="165"/>
      <c r="P755" s="165"/>
      <c r="Q755" s="165"/>
      <c r="R755" s="165"/>
      <c r="S755" s="165"/>
      <c r="T755" s="165"/>
      <c r="U755" s="165"/>
      <c r="V755" s="165"/>
      <c r="W755" s="165"/>
      <c r="X755" s="165"/>
    </row>
    <row r="756" spans="3:24" ht="15.75" customHeight="1" x14ac:dyDescent="0.3">
      <c r="C756" s="178"/>
      <c r="D756" s="178"/>
      <c r="E756" s="178"/>
      <c r="F756" s="178"/>
      <c r="G756" s="258"/>
      <c r="H756" s="141"/>
      <c r="I756" s="156"/>
      <c r="J756" s="165"/>
      <c r="K756" s="165"/>
      <c r="L756" s="165"/>
      <c r="M756" s="165"/>
      <c r="N756" s="165"/>
      <c r="O756" s="165"/>
      <c r="P756" s="165"/>
      <c r="Q756" s="165"/>
      <c r="R756" s="165"/>
      <c r="S756" s="165"/>
      <c r="T756" s="165"/>
      <c r="U756" s="165"/>
      <c r="V756" s="165"/>
      <c r="W756" s="165"/>
      <c r="X756" s="165"/>
    </row>
    <row r="757" spans="3:24" ht="15.75" customHeight="1" x14ac:dyDescent="0.3">
      <c r="C757" s="178"/>
      <c r="D757" s="178"/>
      <c r="E757" s="178"/>
      <c r="F757" s="178"/>
      <c r="G757" s="258"/>
      <c r="H757" s="141"/>
      <c r="I757" s="156"/>
      <c r="J757" s="165"/>
      <c r="K757" s="165"/>
      <c r="L757" s="165"/>
      <c r="M757" s="165"/>
      <c r="N757" s="165"/>
      <c r="O757" s="165"/>
      <c r="P757" s="165"/>
      <c r="Q757" s="165"/>
      <c r="R757" s="165"/>
      <c r="S757" s="165"/>
      <c r="T757" s="165"/>
      <c r="U757" s="165"/>
      <c r="V757" s="165"/>
      <c r="W757" s="165"/>
      <c r="X757" s="165"/>
    </row>
    <row r="758" spans="3:24" ht="15.75" customHeight="1" x14ac:dyDescent="0.3">
      <c r="C758" s="178"/>
      <c r="D758" s="178"/>
      <c r="E758" s="178"/>
      <c r="F758" s="178"/>
      <c r="G758" s="258"/>
      <c r="H758" s="141"/>
      <c r="I758" s="156"/>
      <c r="J758" s="165"/>
      <c r="K758" s="165"/>
      <c r="L758" s="165"/>
      <c r="M758" s="165"/>
      <c r="N758" s="165"/>
      <c r="O758" s="165"/>
      <c r="P758" s="165"/>
      <c r="Q758" s="165"/>
      <c r="R758" s="165"/>
      <c r="S758" s="165"/>
      <c r="T758" s="165"/>
      <c r="U758" s="165"/>
      <c r="V758" s="165"/>
      <c r="W758" s="165"/>
      <c r="X758" s="165"/>
    </row>
    <row r="759" spans="3:24" ht="15.75" customHeight="1" x14ac:dyDescent="0.3">
      <c r="C759" s="178"/>
      <c r="D759" s="178"/>
      <c r="E759" s="178"/>
      <c r="F759" s="178"/>
      <c r="G759" s="258"/>
      <c r="H759" s="141"/>
      <c r="I759" s="156"/>
      <c r="J759" s="165"/>
      <c r="K759" s="165"/>
      <c r="L759" s="165"/>
      <c r="M759" s="165"/>
      <c r="N759" s="165"/>
      <c r="O759" s="165"/>
      <c r="P759" s="165"/>
      <c r="Q759" s="165"/>
      <c r="R759" s="165"/>
      <c r="S759" s="165"/>
      <c r="T759" s="165"/>
      <c r="U759" s="165"/>
      <c r="V759" s="165"/>
      <c r="W759" s="165"/>
      <c r="X759" s="165"/>
    </row>
    <row r="760" spans="3:24" ht="15.75" customHeight="1" x14ac:dyDescent="0.3">
      <c r="C760" s="178"/>
      <c r="D760" s="178"/>
      <c r="E760" s="178"/>
      <c r="F760" s="178"/>
      <c r="G760" s="258"/>
      <c r="H760" s="141"/>
      <c r="I760" s="156"/>
      <c r="J760" s="165"/>
      <c r="K760" s="165"/>
      <c r="L760" s="165"/>
      <c r="M760" s="165"/>
      <c r="N760" s="165"/>
      <c r="O760" s="165"/>
      <c r="P760" s="165"/>
      <c r="Q760" s="165"/>
      <c r="R760" s="165"/>
      <c r="S760" s="165"/>
      <c r="T760" s="165"/>
      <c r="U760" s="165"/>
      <c r="V760" s="165"/>
      <c r="W760" s="165"/>
      <c r="X760" s="165"/>
    </row>
    <row r="761" spans="3:24" ht="15.75" customHeight="1" x14ac:dyDescent="0.3">
      <c r="C761" s="178"/>
      <c r="D761" s="178"/>
      <c r="E761" s="178"/>
      <c r="F761" s="178"/>
      <c r="G761" s="258"/>
      <c r="H761" s="141"/>
      <c r="I761" s="156"/>
      <c r="J761" s="165"/>
      <c r="K761" s="165"/>
      <c r="L761" s="165"/>
      <c r="M761" s="165"/>
      <c r="N761" s="165"/>
      <c r="O761" s="165"/>
      <c r="P761" s="165"/>
      <c r="Q761" s="165"/>
      <c r="R761" s="165"/>
      <c r="S761" s="165"/>
      <c r="T761" s="165"/>
      <c r="U761" s="165"/>
      <c r="V761" s="165"/>
      <c r="W761" s="165"/>
      <c r="X761" s="165"/>
    </row>
    <row r="762" spans="3:24" ht="15.75" customHeight="1" x14ac:dyDescent="0.3">
      <c r="C762" s="178"/>
      <c r="D762" s="178"/>
      <c r="E762" s="178"/>
      <c r="F762" s="178"/>
      <c r="G762" s="258"/>
      <c r="H762" s="141"/>
      <c r="I762" s="156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</row>
    <row r="763" spans="3:24" ht="15.75" customHeight="1" x14ac:dyDescent="0.3">
      <c r="C763" s="178"/>
      <c r="D763" s="178"/>
      <c r="E763" s="178"/>
      <c r="F763" s="178"/>
      <c r="G763" s="258"/>
      <c r="H763" s="141"/>
      <c r="I763" s="156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</row>
    <row r="764" spans="3:24" ht="15.75" customHeight="1" x14ac:dyDescent="0.3">
      <c r="C764" s="178"/>
      <c r="D764" s="178"/>
      <c r="E764" s="178"/>
      <c r="F764" s="178"/>
      <c r="G764" s="258"/>
      <c r="H764" s="141"/>
      <c r="I764" s="156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</row>
    <row r="765" spans="3:24" ht="15.75" customHeight="1" x14ac:dyDescent="0.3">
      <c r="C765" s="178"/>
      <c r="D765" s="178"/>
      <c r="E765" s="178"/>
      <c r="F765" s="178"/>
      <c r="G765" s="258"/>
      <c r="H765" s="141"/>
      <c r="I765" s="156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</row>
    <row r="766" spans="3:24" ht="15.75" customHeight="1" x14ac:dyDescent="0.3">
      <c r="C766" s="178"/>
      <c r="D766" s="178"/>
      <c r="E766" s="178"/>
      <c r="F766" s="178"/>
      <c r="G766" s="258"/>
      <c r="H766" s="141"/>
      <c r="I766" s="156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</row>
    <row r="767" spans="3:24" ht="15.75" customHeight="1" x14ac:dyDescent="0.3">
      <c r="C767" s="178"/>
      <c r="D767" s="178"/>
      <c r="E767" s="178"/>
      <c r="F767" s="178"/>
      <c r="G767" s="258"/>
      <c r="H767" s="141"/>
      <c r="I767" s="156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</row>
    <row r="768" spans="3:24" ht="15.75" customHeight="1" x14ac:dyDescent="0.3">
      <c r="C768" s="178"/>
      <c r="D768" s="178"/>
      <c r="E768" s="178"/>
      <c r="F768" s="178"/>
      <c r="G768" s="258"/>
      <c r="H768" s="141"/>
      <c r="I768" s="156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</row>
    <row r="769" spans="3:24" ht="15.75" customHeight="1" x14ac:dyDescent="0.3">
      <c r="C769" s="178"/>
      <c r="D769" s="178"/>
      <c r="E769" s="178"/>
      <c r="F769" s="178"/>
      <c r="G769" s="258"/>
      <c r="H769" s="141"/>
      <c r="I769" s="156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</row>
    <row r="770" spans="3:24" ht="15.75" customHeight="1" x14ac:dyDescent="0.3">
      <c r="C770" s="178"/>
      <c r="D770" s="178"/>
      <c r="E770" s="178"/>
      <c r="F770" s="178"/>
      <c r="G770" s="258"/>
      <c r="H770" s="141"/>
      <c r="I770" s="156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</row>
    <row r="771" spans="3:24" ht="15.75" customHeight="1" x14ac:dyDescent="0.3">
      <c r="C771" s="178"/>
      <c r="D771" s="178"/>
      <c r="E771" s="178"/>
      <c r="F771" s="178"/>
      <c r="G771" s="258"/>
      <c r="H771" s="141"/>
      <c r="I771" s="156"/>
      <c r="J771" s="165"/>
      <c r="K771" s="165"/>
      <c r="L771" s="165"/>
      <c r="M771" s="165"/>
      <c r="N771" s="165"/>
      <c r="O771" s="165"/>
      <c r="P771" s="165"/>
      <c r="Q771" s="165"/>
      <c r="R771" s="165"/>
      <c r="S771" s="165"/>
      <c r="T771" s="165"/>
      <c r="U771" s="165"/>
      <c r="V771" s="165"/>
      <c r="W771" s="165"/>
      <c r="X771" s="165"/>
    </row>
    <row r="772" spans="3:24" ht="15.75" customHeight="1" x14ac:dyDescent="0.3">
      <c r="C772" s="178"/>
      <c r="D772" s="178"/>
      <c r="E772" s="178"/>
      <c r="F772" s="178"/>
      <c r="G772" s="258"/>
      <c r="H772" s="141"/>
      <c r="I772" s="156"/>
      <c r="J772" s="165"/>
      <c r="K772" s="165"/>
      <c r="L772" s="165"/>
      <c r="M772" s="165"/>
      <c r="N772" s="165"/>
      <c r="O772" s="165"/>
      <c r="P772" s="165"/>
      <c r="Q772" s="165"/>
      <c r="R772" s="165"/>
      <c r="S772" s="165"/>
      <c r="T772" s="165"/>
      <c r="U772" s="165"/>
      <c r="V772" s="165"/>
      <c r="W772" s="165"/>
      <c r="X772" s="165"/>
    </row>
    <row r="773" spans="3:24" ht="15.75" customHeight="1" x14ac:dyDescent="0.3">
      <c r="C773" s="178"/>
      <c r="D773" s="178"/>
      <c r="E773" s="178"/>
      <c r="F773" s="178"/>
      <c r="G773" s="258"/>
      <c r="H773" s="141"/>
      <c r="I773" s="156"/>
      <c r="J773" s="165"/>
      <c r="K773" s="165"/>
      <c r="L773" s="165"/>
      <c r="M773" s="165"/>
      <c r="N773" s="165"/>
      <c r="O773" s="165"/>
      <c r="P773" s="165"/>
      <c r="Q773" s="165"/>
      <c r="R773" s="165"/>
      <c r="S773" s="165"/>
      <c r="T773" s="165"/>
      <c r="U773" s="165"/>
      <c r="V773" s="165"/>
      <c r="W773" s="165"/>
      <c r="X773" s="165"/>
    </row>
    <row r="774" spans="3:24" ht="15.75" customHeight="1" x14ac:dyDescent="0.3">
      <c r="C774" s="178"/>
      <c r="D774" s="178"/>
      <c r="E774" s="178"/>
      <c r="F774" s="178"/>
      <c r="G774" s="258"/>
      <c r="H774" s="141"/>
      <c r="I774" s="156"/>
      <c r="J774" s="165"/>
      <c r="K774" s="165"/>
      <c r="L774" s="165"/>
      <c r="M774" s="165"/>
      <c r="N774" s="165"/>
      <c r="O774" s="165"/>
      <c r="P774" s="165"/>
      <c r="Q774" s="165"/>
      <c r="R774" s="165"/>
      <c r="S774" s="165"/>
      <c r="T774" s="165"/>
      <c r="U774" s="165"/>
      <c r="V774" s="165"/>
      <c r="W774" s="165"/>
      <c r="X774" s="165"/>
    </row>
    <row r="775" spans="3:24" ht="15.75" customHeight="1" x14ac:dyDescent="0.3">
      <c r="C775" s="178"/>
      <c r="D775" s="178"/>
      <c r="E775" s="178"/>
      <c r="F775" s="178"/>
      <c r="G775" s="258"/>
      <c r="H775" s="141"/>
      <c r="I775" s="156"/>
      <c r="J775" s="165"/>
      <c r="K775" s="165"/>
      <c r="L775" s="165"/>
      <c r="M775" s="165"/>
      <c r="N775" s="165"/>
      <c r="O775" s="165"/>
      <c r="P775" s="165"/>
      <c r="Q775" s="165"/>
      <c r="R775" s="165"/>
      <c r="S775" s="165"/>
      <c r="T775" s="165"/>
      <c r="U775" s="165"/>
      <c r="V775" s="165"/>
      <c r="W775" s="165"/>
      <c r="X775" s="165"/>
    </row>
    <row r="776" spans="3:24" ht="15.75" customHeight="1" x14ac:dyDescent="0.3">
      <c r="C776" s="178"/>
      <c r="D776" s="178"/>
      <c r="E776" s="178"/>
      <c r="F776" s="178"/>
      <c r="G776" s="258"/>
      <c r="H776" s="141"/>
      <c r="I776" s="156"/>
      <c r="J776" s="165"/>
      <c r="K776" s="165"/>
      <c r="L776" s="165"/>
      <c r="M776" s="165"/>
      <c r="N776" s="165"/>
      <c r="O776" s="165"/>
      <c r="P776" s="165"/>
      <c r="Q776" s="165"/>
      <c r="R776" s="165"/>
      <c r="S776" s="165"/>
      <c r="T776" s="165"/>
      <c r="U776" s="165"/>
      <c r="V776" s="165"/>
      <c r="W776" s="165"/>
      <c r="X776" s="165"/>
    </row>
    <row r="777" spans="3:24" ht="15.75" customHeight="1" x14ac:dyDescent="0.3">
      <c r="C777" s="178"/>
      <c r="D777" s="178"/>
      <c r="E777" s="178"/>
      <c r="F777" s="178"/>
      <c r="G777" s="258"/>
      <c r="H777" s="141"/>
      <c r="I777" s="156"/>
      <c r="J777" s="165"/>
      <c r="K777" s="165"/>
      <c r="L777" s="165"/>
      <c r="M777" s="165"/>
      <c r="N777" s="165"/>
      <c r="O777" s="165"/>
      <c r="P777" s="165"/>
      <c r="Q777" s="165"/>
      <c r="R777" s="165"/>
      <c r="S777" s="165"/>
      <c r="T777" s="165"/>
      <c r="U777" s="165"/>
      <c r="V777" s="165"/>
      <c r="W777" s="165"/>
      <c r="X777" s="165"/>
    </row>
    <row r="778" spans="3:24" ht="15.75" customHeight="1" x14ac:dyDescent="0.3">
      <c r="C778" s="178"/>
      <c r="D778" s="178"/>
      <c r="E778" s="178"/>
      <c r="F778" s="178"/>
      <c r="G778" s="258"/>
      <c r="H778" s="141"/>
      <c r="I778" s="156"/>
      <c r="J778" s="165"/>
      <c r="K778" s="165"/>
      <c r="L778" s="165"/>
      <c r="M778" s="165"/>
      <c r="N778" s="165"/>
      <c r="O778" s="165"/>
      <c r="P778" s="165"/>
      <c r="Q778" s="165"/>
      <c r="R778" s="165"/>
      <c r="S778" s="165"/>
      <c r="T778" s="165"/>
      <c r="U778" s="165"/>
      <c r="V778" s="165"/>
      <c r="W778" s="165"/>
      <c r="X778" s="165"/>
    </row>
    <row r="779" spans="3:24" ht="15.75" customHeight="1" x14ac:dyDescent="0.3">
      <c r="C779" s="178"/>
      <c r="D779" s="178"/>
      <c r="E779" s="178"/>
      <c r="F779" s="178"/>
      <c r="G779" s="258"/>
      <c r="H779" s="141"/>
      <c r="I779" s="156"/>
      <c r="J779" s="165"/>
      <c r="K779" s="165"/>
      <c r="L779" s="165"/>
      <c r="M779" s="165"/>
      <c r="N779" s="165"/>
      <c r="O779" s="165"/>
      <c r="P779" s="165"/>
      <c r="Q779" s="165"/>
      <c r="R779" s="165"/>
      <c r="S779" s="165"/>
      <c r="T779" s="165"/>
      <c r="U779" s="165"/>
      <c r="V779" s="165"/>
      <c r="W779" s="165"/>
      <c r="X779" s="165"/>
    </row>
    <row r="780" spans="3:24" ht="15.75" customHeight="1" x14ac:dyDescent="0.3">
      <c r="C780" s="178"/>
      <c r="D780" s="178"/>
      <c r="E780" s="178"/>
      <c r="F780" s="178"/>
      <c r="G780" s="258"/>
      <c r="H780" s="141"/>
      <c r="I780" s="156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</row>
    <row r="781" spans="3:24" ht="15.75" customHeight="1" x14ac:dyDescent="0.3">
      <c r="C781" s="178"/>
      <c r="D781" s="178"/>
      <c r="E781" s="178"/>
      <c r="F781" s="178"/>
      <c r="G781" s="258"/>
      <c r="H781" s="141"/>
      <c r="I781" s="156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</row>
    <row r="782" spans="3:24" ht="15.75" customHeight="1" x14ac:dyDescent="0.3">
      <c r="C782" s="178"/>
      <c r="D782" s="178"/>
      <c r="E782" s="178"/>
      <c r="F782" s="178"/>
      <c r="G782" s="258"/>
      <c r="H782" s="141"/>
      <c r="I782" s="156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</row>
    <row r="783" spans="3:24" ht="15.75" customHeight="1" x14ac:dyDescent="0.3">
      <c r="C783" s="178"/>
      <c r="D783" s="178"/>
      <c r="E783" s="178"/>
      <c r="F783" s="178"/>
      <c r="G783" s="258"/>
      <c r="H783" s="141"/>
      <c r="I783" s="156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</row>
    <row r="784" spans="3:24" ht="15.75" customHeight="1" x14ac:dyDescent="0.3">
      <c r="C784" s="178"/>
      <c r="D784" s="178"/>
      <c r="E784" s="178"/>
      <c r="F784" s="178"/>
      <c r="G784" s="258"/>
      <c r="H784" s="141"/>
      <c r="I784" s="156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</row>
    <row r="785" spans="3:24" ht="15.75" customHeight="1" x14ac:dyDescent="0.3">
      <c r="C785" s="178"/>
      <c r="D785" s="178"/>
      <c r="E785" s="178"/>
      <c r="F785" s="178"/>
      <c r="G785" s="258"/>
      <c r="H785" s="141"/>
      <c r="I785" s="156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</row>
    <row r="786" spans="3:24" ht="15.75" customHeight="1" x14ac:dyDescent="0.3">
      <c r="C786" s="178"/>
      <c r="D786" s="178"/>
      <c r="E786" s="178"/>
      <c r="F786" s="178"/>
      <c r="G786" s="258"/>
      <c r="H786" s="141"/>
      <c r="I786" s="156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</row>
    <row r="787" spans="3:24" ht="15.75" customHeight="1" x14ac:dyDescent="0.3">
      <c r="C787" s="178"/>
      <c r="D787" s="178"/>
      <c r="E787" s="178"/>
      <c r="F787" s="178"/>
      <c r="G787" s="258"/>
      <c r="H787" s="141"/>
      <c r="I787" s="156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</row>
    <row r="788" spans="3:24" ht="15.75" customHeight="1" x14ac:dyDescent="0.3">
      <c r="C788" s="178"/>
      <c r="D788" s="178"/>
      <c r="E788" s="178"/>
      <c r="F788" s="178"/>
      <c r="G788" s="258"/>
      <c r="H788" s="141"/>
      <c r="I788" s="156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</row>
    <row r="789" spans="3:24" ht="15.75" customHeight="1" x14ac:dyDescent="0.3">
      <c r="C789" s="178"/>
      <c r="D789" s="178"/>
      <c r="E789" s="178"/>
      <c r="F789" s="178"/>
      <c r="G789" s="258"/>
      <c r="H789" s="141"/>
      <c r="I789" s="156"/>
      <c r="J789" s="165"/>
      <c r="K789" s="165"/>
      <c r="L789" s="165"/>
      <c r="M789" s="165"/>
      <c r="N789" s="165"/>
      <c r="O789" s="165"/>
      <c r="P789" s="165"/>
      <c r="Q789" s="165"/>
      <c r="R789" s="165"/>
      <c r="S789" s="165"/>
      <c r="T789" s="165"/>
      <c r="U789" s="165"/>
      <c r="V789" s="165"/>
      <c r="W789" s="165"/>
      <c r="X789" s="165"/>
    </row>
    <row r="790" spans="3:24" ht="15.75" customHeight="1" x14ac:dyDescent="0.3">
      <c r="C790" s="178"/>
      <c r="D790" s="178"/>
      <c r="E790" s="178"/>
      <c r="F790" s="178"/>
      <c r="G790" s="258"/>
      <c r="H790" s="141"/>
      <c r="I790" s="156"/>
      <c r="J790" s="165"/>
      <c r="K790" s="165"/>
      <c r="L790" s="165"/>
      <c r="M790" s="165"/>
      <c r="N790" s="165"/>
      <c r="O790" s="165"/>
      <c r="P790" s="165"/>
      <c r="Q790" s="165"/>
      <c r="R790" s="165"/>
      <c r="S790" s="165"/>
      <c r="T790" s="165"/>
      <c r="U790" s="165"/>
      <c r="V790" s="165"/>
      <c r="W790" s="165"/>
      <c r="X790" s="165"/>
    </row>
    <row r="791" spans="3:24" ht="15.75" customHeight="1" x14ac:dyDescent="0.3">
      <c r="C791" s="178"/>
      <c r="D791" s="178"/>
      <c r="E791" s="178"/>
      <c r="F791" s="178"/>
      <c r="G791" s="258"/>
      <c r="H791" s="141"/>
      <c r="I791" s="156"/>
      <c r="J791" s="165"/>
      <c r="K791" s="165"/>
      <c r="L791" s="165"/>
      <c r="M791" s="165"/>
      <c r="N791" s="165"/>
      <c r="O791" s="165"/>
      <c r="P791" s="165"/>
      <c r="Q791" s="165"/>
      <c r="R791" s="165"/>
      <c r="S791" s="165"/>
      <c r="T791" s="165"/>
      <c r="U791" s="165"/>
      <c r="V791" s="165"/>
      <c r="W791" s="165"/>
      <c r="X791" s="165"/>
    </row>
    <row r="792" spans="3:24" ht="15.75" customHeight="1" x14ac:dyDescent="0.3">
      <c r="C792" s="178"/>
      <c r="D792" s="178"/>
      <c r="E792" s="178"/>
      <c r="F792" s="178"/>
      <c r="G792" s="258"/>
      <c r="H792" s="141"/>
      <c r="I792" s="156"/>
      <c r="J792" s="165"/>
      <c r="K792" s="165"/>
      <c r="L792" s="165"/>
      <c r="M792" s="165"/>
      <c r="N792" s="165"/>
      <c r="O792" s="165"/>
      <c r="P792" s="165"/>
      <c r="Q792" s="165"/>
      <c r="R792" s="165"/>
      <c r="S792" s="165"/>
      <c r="T792" s="165"/>
      <c r="U792" s="165"/>
      <c r="V792" s="165"/>
      <c r="W792" s="165"/>
      <c r="X792" s="165"/>
    </row>
    <row r="793" spans="3:24" ht="15.75" customHeight="1" x14ac:dyDescent="0.3">
      <c r="C793" s="178"/>
      <c r="D793" s="178"/>
      <c r="E793" s="178"/>
      <c r="F793" s="178"/>
      <c r="G793" s="258"/>
      <c r="H793" s="141"/>
      <c r="I793" s="156"/>
      <c r="J793" s="165"/>
      <c r="K793" s="165"/>
      <c r="L793" s="165"/>
      <c r="M793" s="165"/>
      <c r="N793" s="165"/>
      <c r="O793" s="165"/>
      <c r="P793" s="165"/>
      <c r="Q793" s="165"/>
      <c r="R793" s="165"/>
      <c r="S793" s="165"/>
      <c r="T793" s="165"/>
      <c r="U793" s="165"/>
      <c r="V793" s="165"/>
      <c r="W793" s="165"/>
      <c r="X793" s="165"/>
    </row>
    <row r="794" spans="3:24" ht="15.75" customHeight="1" x14ac:dyDescent="0.3">
      <c r="C794" s="178"/>
      <c r="D794" s="178"/>
      <c r="E794" s="178"/>
      <c r="F794" s="178"/>
      <c r="G794" s="258"/>
      <c r="H794" s="141"/>
      <c r="I794" s="156"/>
      <c r="J794" s="165"/>
      <c r="K794" s="165"/>
      <c r="L794" s="165"/>
      <c r="M794" s="165"/>
      <c r="N794" s="165"/>
      <c r="O794" s="165"/>
      <c r="P794" s="165"/>
      <c r="Q794" s="165"/>
      <c r="R794" s="165"/>
      <c r="S794" s="165"/>
      <c r="T794" s="165"/>
      <c r="U794" s="165"/>
      <c r="V794" s="165"/>
      <c r="W794" s="165"/>
      <c r="X794" s="165"/>
    </row>
    <row r="795" spans="3:24" ht="15.75" customHeight="1" x14ac:dyDescent="0.3">
      <c r="C795" s="178"/>
      <c r="D795" s="178"/>
      <c r="E795" s="178"/>
      <c r="F795" s="178"/>
      <c r="G795" s="258"/>
      <c r="H795" s="141"/>
      <c r="I795" s="156"/>
      <c r="J795" s="165"/>
      <c r="K795" s="165"/>
      <c r="L795" s="165"/>
      <c r="M795" s="165"/>
      <c r="N795" s="165"/>
      <c r="O795" s="165"/>
      <c r="P795" s="165"/>
      <c r="Q795" s="165"/>
      <c r="R795" s="165"/>
      <c r="S795" s="165"/>
      <c r="T795" s="165"/>
      <c r="U795" s="165"/>
      <c r="V795" s="165"/>
      <c r="W795" s="165"/>
      <c r="X795" s="165"/>
    </row>
    <row r="796" spans="3:24" ht="15.75" customHeight="1" x14ac:dyDescent="0.3">
      <c r="C796" s="178"/>
      <c r="D796" s="178"/>
      <c r="E796" s="178"/>
      <c r="F796" s="178"/>
      <c r="G796" s="258"/>
      <c r="H796" s="141"/>
      <c r="I796" s="156"/>
      <c r="J796" s="165"/>
      <c r="K796" s="165"/>
      <c r="L796" s="165"/>
      <c r="M796" s="165"/>
      <c r="N796" s="165"/>
      <c r="O796" s="165"/>
      <c r="P796" s="165"/>
      <c r="Q796" s="165"/>
      <c r="R796" s="165"/>
      <c r="S796" s="165"/>
      <c r="T796" s="165"/>
      <c r="U796" s="165"/>
      <c r="V796" s="165"/>
      <c r="W796" s="165"/>
      <c r="X796" s="165"/>
    </row>
    <row r="797" spans="3:24" ht="15.75" customHeight="1" x14ac:dyDescent="0.3">
      <c r="C797" s="178"/>
      <c r="D797" s="178"/>
      <c r="E797" s="178"/>
      <c r="F797" s="178"/>
      <c r="G797" s="258"/>
      <c r="H797" s="141"/>
      <c r="I797" s="156"/>
      <c r="J797" s="165"/>
      <c r="K797" s="165"/>
      <c r="L797" s="165"/>
      <c r="M797" s="165"/>
      <c r="N797" s="165"/>
      <c r="O797" s="165"/>
      <c r="P797" s="165"/>
      <c r="Q797" s="165"/>
      <c r="R797" s="165"/>
      <c r="S797" s="165"/>
      <c r="T797" s="165"/>
      <c r="U797" s="165"/>
      <c r="V797" s="165"/>
      <c r="W797" s="165"/>
      <c r="X797" s="165"/>
    </row>
    <row r="798" spans="3:24" ht="15.75" customHeight="1" x14ac:dyDescent="0.3">
      <c r="C798" s="178"/>
      <c r="D798" s="178"/>
      <c r="E798" s="178"/>
      <c r="F798" s="178"/>
      <c r="G798" s="258"/>
      <c r="H798" s="141"/>
      <c r="I798" s="156"/>
      <c r="J798" s="165"/>
      <c r="K798" s="165"/>
      <c r="L798" s="165"/>
      <c r="M798" s="165"/>
      <c r="N798" s="165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</row>
    <row r="799" spans="3:24" ht="15.75" customHeight="1" x14ac:dyDescent="0.3">
      <c r="C799" s="178"/>
      <c r="D799" s="178"/>
      <c r="E799" s="178"/>
      <c r="F799" s="178"/>
      <c r="G799" s="258"/>
      <c r="H799" s="141"/>
      <c r="I799" s="156"/>
      <c r="J799" s="165"/>
      <c r="K799" s="165"/>
      <c r="L799" s="165"/>
      <c r="M799" s="165"/>
      <c r="N799" s="165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</row>
    <row r="800" spans="3:24" ht="15.75" customHeight="1" x14ac:dyDescent="0.3">
      <c r="C800" s="178"/>
      <c r="D800" s="178"/>
      <c r="E800" s="178"/>
      <c r="F800" s="178"/>
      <c r="G800" s="258"/>
      <c r="H800" s="141"/>
      <c r="I800" s="156"/>
      <c r="J800" s="165"/>
      <c r="K800" s="165"/>
      <c r="L800" s="165"/>
      <c r="M800" s="165"/>
      <c r="N800" s="165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</row>
    <row r="801" spans="3:24" ht="15.75" customHeight="1" x14ac:dyDescent="0.3">
      <c r="C801" s="178"/>
      <c r="D801" s="178"/>
      <c r="E801" s="178"/>
      <c r="F801" s="178"/>
      <c r="G801" s="258"/>
      <c r="H801" s="141"/>
      <c r="I801" s="156"/>
      <c r="J801" s="165"/>
      <c r="K801" s="165"/>
      <c r="L801" s="165"/>
      <c r="M801" s="165"/>
      <c r="N801" s="165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</row>
    <row r="802" spans="3:24" ht="15.75" customHeight="1" x14ac:dyDescent="0.3">
      <c r="C802" s="178"/>
      <c r="D802" s="178"/>
      <c r="E802" s="178"/>
      <c r="F802" s="178"/>
      <c r="G802" s="258"/>
      <c r="H802" s="141"/>
      <c r="I802" s="156"/>
      <c r="J802" s="165"/>
      <c r="K802" s="165"/>
      <c r="L802" s="165"/>
      <c r="M802" s="165"/>
      <c r="N802" s="165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</row>
    <row r="803" spans="3:24" ht="15.75" customHeight="1" x14ac:dyDescent="0.3">
      <c r="C803" s="178"/>
      <c r="D803" s="178"/>
      <c r="E803" s="178"/>
      <c r="F803" s="178"/>
      <c r="G803" s="258"/>
      <c r="H803" s="141"/>
      <c r="I803" s="156"/>
      <c r="J803" s="165"/>
      <c r="K803" s="165"/>
      <c r="L803" s="165"/>
      <c r="M803" s="165"/>
      <c r="N803" s="165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</row>
    <row r="804" spans="3:24" ht="15.75" customHeight="1" x14ac:dyDescent="0.3">
      <c r="C804" s="178"/>
      <c r="D804" s="178"/>
      <c r="E804" s="178"/>
      <c r="F804" s="178"/>
      <c r="G804" s="258"/>
      <c r="H804" s="141"/>
      <c r="I804" s="156"/>
      <c r="J804" s="165"/>
      <c r="K804" s="165"/>
      <c r="L804" s="165"/>
      <c r="M804" s="165"/>
      <c r="N804" s="165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</row>
    <row r="805" spans="3:24" ht="15.75" customHeight="1" x14ac:dyDescent="0.3">
      <c r="C805" s="178"/>
      <c r="D805" s="178"/>
      <c r="E805" s="178"/>
      <c r="F805" s="178"/>
      <c r="G805" s="258"/>
      <c r="H805" s="141"/>
      <c r="I805" s="156"/>
      <c r="J805" s="165"/>
      <c r="K805" s="165"/>
      <c r="L805" s="165"/>
      <c r="M805" s="165"/>
      <c r="N805" s="165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</row>
    <row r="806" spans="3:24" ht="15.75" customHeight="1" x14ac:dyDescent="0.3">
      <c r="C806" s="178"/>
      <c r="D806" s="178"/>
      <c r="E806" s="178"/>
      <c r="F806" s="178"/>
      <c r="G806" s="258"/>
      <c r="H806" s="141"/>
      <c r="I806" s="156"/>
      <c r="J806" s="165"/>
      <c r="K806" s="165"/>
      <c r="L806" s="165"/>
      <c r="M806" s="165"/>
      <c r="N806" s="165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</row>
    <row r="807" spans="3:24" ht="15.75" customHeight="1" x14ac:dyDescent="0.3">
      <c r="C807" s="178"/>
      <c r="D807" s="178"/>
      <c r="E807" s="178"/>
      <c r="F807" s="178"/>
      <c r="G807" s="258"/>
      <c r="H807" s="141"/>
      <c r="I807" s="156"/>
      <c r="J807" s="165"/>
      <c r="K807" s="165"/>
      <c r="L807" s="165"/>
      <c r="M807" s="165"/>
      <c r="N807" s="165"/>
      <c r="O807" s="165"/>
      <c r="P807" s="165"/>
      <c r="Q807" s="165"/>
      <c r="R807" s="165"/>
      <c r="S807" s="165"/>
      <c r="T807" s="165"/>
      <c r="U807" s="165"/>
      <c r="V807" s="165"/>
      <c r="W807" s="165"/>
      <c r="X807" s="165"/>
    </row>
    <row r="808" spans="3:24" ht="15.75" customHeight="1" x14ac:dyDescent="0.3">
      <c r="C808" s="178"/>
      <c r="D808" s="178"/>
      <c r="E808" s="178"/>
      <c r="F808" s="178"/>
      <c r="G808" s="258"/>
      <c r="H808" s="141"/>
      <c r="I808" s="156"/>
      <c r="J808" s="165"/>
      <c r="K808" s="165"/>
      <c r="L808" s="165"/>
      <c r="M808" s="165"/>
      <c r="N808" s="165"/>
      <c r="O808" s="165"/>
      <c r="P808" s="165"/>
      <c r="Q808" s="165"/>
      <c r="R808" s="165"/>
      <c r="S808" s="165"/>
      <c r="T808" s="165"/>
      <c r="U808" s="165"/>
      <c r="V808" s="165"/>
      <c r="W808" s="165"/>
      <c r="X808" s="165"/>
    </row>
    <row r="809" spans="3:24" ht="15.75" customHeight="1" x14ac:dyDescent="0.3">
      <c r="C809" s="178"/>
      <c r="D809" s="178"/>
      <c r="E809" s="178"/>
      <c r="F809" s="178"/>
      <c r="G809" s="258"/>
      <c r="H809" s="141"/>
      <c r="I809" s="156"/>
      <c r="J809" s="165"/>
      <c r="K809" s="165"/>
      <c r="L809" s="165"/>
      <c r="M809" s="165"/>
      <c r="N809" s="165"/>
      <c r="O809" s="165"/>
      <c r="P809" s="165"/>
      <c r="Q809" s="165"/>
      <c r="R809" s="165"/>
      <c r="S809" s="165"/>
      <c r="T809" s="165"/>
      <c r="U809" s="165"/>
      <c r="V809" s="165"/>
      <c r="W809" s="165"/>
      <c r="X809" s="165"/>
    </row>
    <row r="810" spans="3:24" ht="15.75" customHeight="1" x14ac:dyDescent="0.3">
      <c r="C810" s="178"/>
      <c r="D810" s="178"/>
      <c r="E810" s="178"/>
      <c r="F810" s="178"/>
      <c r="G810" s="258"/>
      <c r="H810" s="141"/>
      <c r="I810" s="156"/>
      <c r="J810" s="165"/>
      <c r="K810" s="165"/>
      <c r="L810" s="165"/>
      <c r="M810" s="165"/>
      <c r="N810" s="165"/>
      <c r="O810" s="165"/>
      <c r="P810" s="165"/>
      <c r="Q810" s="165"/>
      <c r="R810" s="165"/>
      <c r="S810" s="165"/>
      <c r="T810" s="165"/>
      <c r="U810" s="165"/>
      <c r="V810" s="165"/>
      <c r="W810" s="165"/>
      <c r="X810" s="165"/>
    </row>
    <row r="811" spans="3:24" ht="15.75" customHeight="1" x14ac:dyDescent="0.3">
      <c r="C811" s="178"/>
      <c r="D811" s="178"/>
      <c r="E811" s="178"/>
      <c r="F811" s="178"/>
      <c r="G811" s="258"/>
      <c r="H811" s="141"/>
      <c r="I811" s="156"/>
      <c r="J811" s="165"/>
      <c r="K811" s="165"/>
      <c r="L811" s="165"/>
      <c r="M811" s="165"/>
      <c r="N811" s="165"/>
      <c r="O811" s="165"/>
      <c r="P811" s="165"/>
      <c r="Q811" s="165"/>
      <c r="R811" s="165"/>
      <c r="S811" s="165"/>
      <c r="T811" s="165"/>
      <c r="U811" s="165"/>
      <c r="V811" s="165"/>
      <c r="W811" s="165"/>
      <c r="X811" s="165"/>
    </row>
    <row r="812" spans="3:24" ht="15.75" customHeight="1" x14ac:dyDescent="0.3">
      <c r="C812" s="178"/>
      <c r="D812" s="178"/>
      <c r="E812" s="178"/>
      <c r="F812" s="178"/>
      <c r="G812" s="258"/>
      <c r="H812" s="141"/>
      <c r="I812" s="156"/>
      <c r="J812" s="165"/>
      <c r="K812" s="165"/>
      <c r="L812" s="165"/>
      <c r="M812" s="165"/>
      <c r="N812" s="165"/>
      <c r="O812" s="165"/>
      <c r="P812" s="165"/>
      <c r="Q812" s="165"/>
      <c r="R812" s="165"/>
      <c r="S812" s="165"/>
      <c r="T812" s="165"/>
      <c r="U812" s="165"/>
      <c r="V812" s="165"/>
      <c r="W812" s="165"/>
      <c r="X812" s="165"/>
    </row>
    <row r="813" spans="3:24" ht="15.75" customHeight="1" x14ac:dyDescent="0.3">
      <c r="C813" s="178"/>
      <c r="D813" s="178"/>
      <c r="E813" s="178"/>
      <c r="F813" s="178"/>
      <c r="G813" s="258"/>
      <c r="H813" s="141"/>
      <c r="I813" s="156"/>
      <c r="J813" s="165"/>
      <c r="K813" s="165"/>
      <c r="L813" s="165"/>
      <c r="M813" s="165"/>
      <c r="N813" s="165"/>
      <c r="O813" s="165"/>
      <c r="P813" s="165"/>
      <c r="Q813" s="165"/>
      <c r="R813" s="165"/>
      <c r="S813" s="165"/>
      <c r="T813" s="165"/>
      <c r="U813" s="165"/>
      <c r="V813" s="165"/>
      <c r="W813" s="165"/>
      <c r="X813" s="165"/>
    </row>
    <row r="814" spans="3:24" ht="15.75" customHeight="1" x14ac:dyDescent="0.3">
      <c r="C814" s="178"/>
      <c r="D814" s="178"/>
      <c r="E814" s="178"/>
      <c r="F814" s="178"/>
      <c r="G814" s="258"/>
      <c r="H814" s="141"/>
      <c r="I814" s="156"/>
      <c r="J814" s="165"/>
      <c r="K814" s="165"/>
      <c r="L814" s="165"/>
      <c r="M814" s="165"/>
      <c r="N814" s="165"/>
      <c r="O814" s="165"/>
      <c r="P814" s="165"/>
      <c r="Q814" s="165"/>
      <c r="R814" s="165"/>
      <c r="S814" s="165"/>
      <c r="T814" s="165"/>
      <c r="U814" s="165"/>
      <c r="V814" s="165"/>
      <c r="W814" s="165"/>
      <c r="X814" s="165"/>
    </row>
    <row r="815" spans="3:24" ht="15.75" customHeight="1" x14ac:dyDescent="0.3">
      <c r="C815" s="178"/>
      <c r="D815" s="178"/>
      <c r="E815" s="178"/>
      <c r="F815" s="178"/>
      <c r="G815" s="258"/>
      <c r="H815" s="141"/>
      <c r="I815" s="156"/>
      <c r="J815" s="165"/>
      <c r="K815" s="165"/>
      <c r="L815" s="165"/>
      <c r="M815" s="165"/>
      <c r="N815" s="165"/>
      <c r="O815" s="165"/>
      <c r="P815" s="165"/>
      <c r="Q815" s="165"/>
      <c r="R815" s="165"/>
      <c r="S815" s="165"/>
      <c r="T815" s="165"/>
      <c r="U815" s="165"/>
      <c r="V815" s="165"/>
      <c r="W815" s="165"/>
      <c r="X815" s="165"/>
    </row>
    <row r="816" spans="3:24" ht="15.75" customHeight="1" x14ac:dyDescent="0.3">
      <c r="C816" s="178"/>
      <c r="D816" s="178"/>
      <c r="E816" s="178"/>
      <c r="F816" s="178"/>
      <c r="G816" s="258"/>
      <c r="H816" s="141"/>
      <c r="I816" s="156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</row>
    <row r="817" spans="3:24" ht="15.75" customHeight="1" x14ac:dyDescent="0.3">
      <c r="C817" s="178"/>
      <c r="D817" s="178"/>
      <c r="E817" s="178"/>
      <c r="F817" s="178"/>
      <c r="G817" s="258"/>
      <c r="H817" s="141"/>
      <c r="I817" s="156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</row>
    <row r="818" spans="3:24" ht="15.75" customHeight="1" x14ac:dyDescent="0.3">
      <c r="C818" s="178"/>
      <c r="D818" s="178"/>
      <c r="E818" s="178"/>
      <c r="F818" s="178"/>
      <c r="G818" s="258"/>
      <c r="H818" s="141"/>
      <c r="I818" s="156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</row>
    <row r="819" spans="3:24" ht="15.75" customHeight="1" x14ac:dyDescent="0.3">
      <c r="C819" s="178"/>
      <c r="D819" s="178"/>
      <c r="E819" s="178"/>
      <c r="F819" s="178"/>
      <c r="G819" s="258"/>
      <c r="H819" s="141"/>
      <c r="I819" s="156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</row>
    <row r="820" spans="3:24" ht="15.75" customHeight="1" x14ac:dyDescent="0.3">
      <c r="C820" s="178"/>
      <c r="D820" s="178"/>
      <c r="E820" s="178"/>
      <c r="F820" s="178"/>
      <c r="G820" s="258"/>
      <c r="H820" s="141"/>
      <c r="I820" s="156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</row>
    <row r="821" spans="3:24" ht="15.75" customHeight="1" x14ac:dyDescent="0.3">
      <c r="C821" s="178"/>
      <c r="D821" s="178"/>
      <c r="E821" s="178"/>
      <c r="F821" s="178"/>
      <c r="G821" s="258"/>
      <c r="H821" s="141"/>
      <c r="I821" s="156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</row>
    <row r="822" spans="3:24" ht="15.75" customHeight="1" x14ac:dyDescent="0.3">
      <c r="C822" s="178"/>
      <c r="D822" s="178"/>
      <c r="E822" s="178"/>
      <c r="F822" s="178"/>
      <c r="G822" s="258"/>
      <c r="H822" s="141"/>
      <c r="I822" s="156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</row>
    <row r="823" spans="3:24" ht="15.75" customHeight="1" x14ac:dyDescent="0.3">
      <c r="C823" s="178"/>
      <c r="D823" s="178"/>
      <c r="E823" s="178"/>
      <c r="F823" s="178"/>
      <c r="G823" s="258"/>
      <c r="H823" s="141"/>
      <c r="I823" s="156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</row>
    <row r="824" spans="3:24" ht="15.75" customHeight="1" x14ac:dyDescent="0.3">
      <c r="C824" s="178"/>
      <c r="D824" s="178"/>
      <c r="E824" s="178"/>
      <c r="F824" s="178"/>
      <c r="G824" s="258"/>
      <c r="H824" s="141"/>
      <c r="I824" s="156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</row>
    <row r="825" spans="3:24" ht="15.75" customHeight="1" x14ac:dyDescent="0.3">
      <c r="C825" s="178"/>
      <c r="D825" s="178"/>
      <c r="E825" s="178"/>
      <c r="F825" s="178"/>
      <c r="G825" s="258"/>
      <c r="H825" s="141"/>
      <c r="I825" s="156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</row>
    <row r="826" spans="3:24" ht="15.75" customHeight="1" x14ac:dyDescent="0.3">
      <c r="C826" s="178"/>
      <c r="D826" s="178"/>
      <c r="E826" s="178"/>
      <c r="F826" s="178"/>
      <c r="G826" s="258"/>
      <c r="H826" s="141"/>
      <c r="I826" s="156"/>
      <c r="J826" s="165"/>
      <c r="K826" s="165"/>
      <c r="L826" s="165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</row>
    <row r="827" spans="3:24" ht="15.75" customHeight="1" x14ac:dyDescent="0.3">
      <c r="C827" s="178"/>
      <c r="D827" s="178"/>
      <c r="E827" s="178"/>
      <c r="F827" s="178"/>
      <c r="G827" s="258"/>
      <c r="H827" s="141"/>
      <c r="I827" s="156"/>
      <c r="J827" s="165"/>
      <c r="K827" s="165"/>
      <c r="L827" s="165"/>
      <c r="M827" s="165"/>
      <c r="N827" s="165"/>
      <c r="O827" s="165"/>
      <c r="P827" s="165"/>
      <c r="Q827" s="165"/>
      <c r="R827" s="165"/>
      <c r="S827" s="165"/>
      <c r="T827" s="165"/>
      <c r="U827" s="165"/>
      <c r="V827" s="165"/>
      <c r="W827" s="165"/>
      <c r="X827" s="165"/>
    </row>
    <row r="828" spans="3:24" ht="15.75" customHeight="1" x14ac:dyDescent="0.3">
      <c r="C828" s="178"/>
      <c r="D828" s="178"/>
      <c r="E828" s="178"/>
      <c r="F828" s="178"/>
      <c r="G828" s="258"/>
      <c r="H828" s="141"/>
      <c r="I828" s="156"/>
      <c r="J828" s="165"/>
      <c r="K828" s="165"/>
      <c r="L828" s="165"/>
      <c r="M828" s="165"/>
      <c r="N828" s="165"/>
      <c r="O828" s="165"/>
      <c r="P828" s="165"/>
      <c r="Q828" s="165"/>
      <c r="R828" s="165"/>
      <c r="S828" s="165"/>
      <c r="T828" s="165"/>
      <c r="U828" s="165"/>
      <c r="V828" s="165"/>
      <c r="W828" s="165"/>
      <c r="X828" s="165"/>
    </row>
    <row r="829" spans="3:24" ht="15.75" customHeight="1" x14ac:dyDescent="0.3">
      <c r="C829" s="178"/>
      <c r="D829" s="178"/>
      <c r="E829" s="178"/>
      <c r="F829" s="178"/>
      <c r="G829" s="258"/>
      <c r="H829" s="141"/>
      <c r="I829" s="156"/>
      <c r="J829" s="165"/>
      <c r="K829" s="165"/>
      <c r="L829" s="165"/>
      <c r="M829" s="165"/>
      <c r="N829" s="165"/>
      <c r="O829" s="165"/>
      <c r="P829" s="165"/>
      <c r="Q829" s="165"/>
      <c r="R829" s="165"/>
      <c r="S829" s="165"/>
      <c r="T829" s="165"/>
      <c r="U829" s="165"/>
      <c r="V829" s="165"/>
      <c r="W829" s="165"/>
      <c r="X829" s="165"/>
    </row>
    <row r="830" spans="3:24" ht="15.75" customHeight="1" x14ac:dyDescent="0.3">
      <c r="C830" s="178"/>
      <c r="D830" s="178"/>
      <c r="E830" s="178"/>
      <c r="F830" s="178"/>
      <c r="G830" s="258"/>
      <c r="H830" s="141"/>
      <c r="I830" s="156"/>
      <c r="J830" s="165"/>
      <c r="K830" s="165"/>
      <c r="L830" s="165"/>
      <c r="M830" s="165"/>
      <c r="N830" s="165"/>
      <c r="O830" s="165"/>
      <c r="P830" s="165"/>
      <c r="Q830" s="165"/>
      <c r="R830" s="165"/>
      <c r="S830" s="165"/>
      <c r="T830" s="165"/>
      <c r="U830" s="165"/>
      <c r="V830" s="165"/>
      <c r="W830" s="165"/>
      <c r="X830" s="165"/>
    </row>
    <row r="831" spans="3:24" ht="15.75" customHeight="1" x14ac:dyDescent="0.3">
      <c r="C831" s="178"/>
      <c r="D831" s="178"/>
      <c r="E831" s="178"/>
      <c r="F831" s="178"/>
      <c r="G831" s="258"/>
      <c r="H831" s="141"/>
      <c r="I831" s="156"/>
      <c r="J831" s="165"/>
      <c r="K831" s="165"/>
      <c r="L831" s="165"/>
      <c r="M831" s="165"/>
      <c r="N831" s="165"/>
      <c r="O831" s="165"/>
      <c r="P831" s="165"/>
      <c r="Q831" s="165"/>
      <c r="R831" s="165"/>
      <c r="S831" s="165"/>
      <c r="T831" s="165"/>
      <c r="U831" s="165"/>
      <c r="V831" s="165"/>
      <c r="W831" s="165"/>
      <c r="X831" s="165"/>
    </row>
    <row r="832" spans="3:24" ht="15.75" customHeight="1" x14ac:dyDescent="0.3">
      <c r="C832" s="178"/>
      <c r="D832" s="178"/>
      <c r="E832" s="178"/>
      <c r="F832" s="178"/>
      <c r="G832" s="258"/>
      <c r="H832" s="141"/>
      <c r="I832" s="156"/>
      <c r="J832" s="165"/>
      <c r="K832" s="165"/>
      <c r="L832" s="165"/>
      <c r="M832" s="165"/>
      <c r="N832" s="165"/>
      <c r="O832" s="165"/>
      <c r="P832" s="165"/>
      <c r="Q832" s="165"/>
      <c r="R832" s="165"/>
      <c r="S832" s="165"/>
      <c r="T832" s="165"/>
      <c r="U832" s="165"/>
      <c r="V832" s="165"/>
      <c r="W832" s="165"/>
      <c r="X832" s="165"/>
    </row>
    <row r="833" spans="3:24" ht="15.75" customHeight="1" x14ac:dyDescent="0.3">
      <c r="C833" s="178"/>
      <c r="D833" s="178"/>
      <c r="E833" s="178"/>
      <c r="F833" s="178"/>
      <c r="G833" s="258"/>
      <c r="H833" s="141"/>
      <c r="I833" s="156"/>
      <c r="J833" s="165"/>
      <c r="K833" s="165"/>
      <c r="L833" s="165"/>
      <c r="M833" s="165"/>
      <c r="N833" s="165"/>
      <c r="O833" s="165"/>
      <c r="P833" s="165"/>
      <c r="Q833" s="165"/>
      <c r="R833" s="165"/>
      <c r="S833" s="165"/>
      <c r="T833" s="165"/>
      <c r="U833" s="165"/>
      <c r="V833" s="165"/>
      <c r="W833" s="165"/>
      <c r="X833" s="165"/>
    </row>
    <row r="834" spans="3:24" ht="15.75" customHeight="1" x14ac:dyDescent="0.3">
      <c r="C834" s="178"/>
      <c r="D834" s="178"/>
      <c r="E834" s="178"/>
      <c r="F834" s="178"/>
      <c r="G834" s="258"/>
      <c r="H834" s="141"/>
      <c r="I834" s="156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</row>
    <row r="835" spans="3:24" ht="15.75" customHeight="1" x14ac:dyDescent="0.3">
      <c r="C835" s="178"/>
      <c r="D835" s="178"/>
      <c r="E835" s="178"/>
      <c r="F835" s="178"/>
      <c r="G835" s="258"/>
      <c r="H835" s="141"/>
      <c r="I835" s="156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</row>
    <row r="836" spans="3:24" ht="15.75" customHeight="1" x14ac:dyDescent="0.3">
      <c r="C836" s="178"/>
      <c r="D836" s="178"/>
      <c r="E836" s="178"/>
      <c r="F836" s="178"/>
      <c r="G836" s="258"/>
      <c r="H836" s="141"/>
      <c r="I836" s="156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</row>
    <row r="837" spans="3:24" ht="15.75" customHeight="1" x14ac:dyDescent="0.3">
      <c r="C837" s="178"/>
      <c r="D837" s="178"/>
      <c r="E837" s="178"/>
      <c r="F837" s="178"/>
      <c r="G837" s="258"/>
      <c r="H837" s="141"/>
      <c r="I837" s="156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</row>
    <row r="838" spans="3:24" ht="15.75" customHeight="1" x14ac:dyDescent="0.3">
      <c r="C838" s="178"/>
      <c r="D838" s="178"/>
      <c r="E838" s="178"/>
      <c r="F838" s="178"/>
      <c r="G838" s="258"/>
      <c r="H838" s="141"/>
      <c r="I838" s="156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</row>
    <row r="839" spans="3:24" ht="15.75" customHeight="1" x14ac:dyDescent="0.3">
      <c r="C839" s="178"/>
      <c r="D839" s="178"/>
      <c r="E839" s="178"/>
      <c r="F839" s="178"/>
      <c r="G839" s="258"/>
      <c r="H839" s="141"/>
      <c r="I839" s="156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</row>
    <row r="840" spans="3:24" ht="15.75" customHeight="1" x14ac:dyDescent="0.3">
      <c r="C840" s="178"/>
      <c r="D840" s="178"/>
      <c r="E840" s="178"/>
      <c r="F840" s="178"/>
      <c r="G840" s="258"/>
      <c r="H840" s="141"/>
      <c r="I840" s="156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</row>
    <row r="841" spans="3:24" ht="15.75" customHeight="1" x14ac:dyDescent="0.3">
      <c r="C841" s="178"/>
      <c r="D841" s="178"/>
      <c r="E841" s="178"/>
      <c r="F841" s="178"/>
      <c r="G841" s="258"/>
      <c r="H841" s="141"/>
      <c r="I841" s="156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</row>
    <row r="842" spans="3:24" ht="15.75" customHeight="1" x14ac:dyDescent="0.3">
      <c r="C842" s="178"/>
      <c r="D842" s="178"/>
      <c r="E842" s="178"/>
      <c r="F842" s="178"/>
      <c r="G842" s="258"/>
      <c r="H842" s="141"/>
      <c r="I842" s="156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</row>
    <row r="843" spans="3:24" ht="15.75" customHeight="1" x14ac:dyDescent="0.3">
      <c r="C843" s="178"/>
      <c r="D843" s="178"/>
      <c r="E843" s="178"/>
      <c r="F843" s="178"/>
      <c r="G843" s="258"/>
      <c r="H843" s="141"/>
      <c r="I843" s="156"/>
      <c r="J843" s="165"/>
      <c r="K843" s="165"/>
      <c r="L843" s="165"/>
      <c r="M843" s="165"/>
      <c r="N843" s="165"/>
      <c r="O843" s="165"/>
      <c r="P843" s="165"/>
      <c r="Q843" s="165"/>
      <c r="R843" s="165"/>
      <c r="S843" s="165"/>
      <c r="T843" s="165"/>
      <c r="U843" s="165"/>
      <c r="V843" s="165"/>
      <c r="W843" s="165"/>
      <c r="X843" s="165"/>
    </row>
    <row r="844" spans="3:24" ht="15.75" customHeight="1" x14ac:dyDescent="0.3">
      <c r="C844" s="178"/>
      <c r="D844" s="178"/>
      <c r="E844" s="178"/>
      <c r="F844" s="178"/>
      <c r="G844" s="258"/>
      <c r="H844" s="141"/>
      <c r="I844" s="156"/>
      <c r="J844" s="165"/>
      <c r="K844" s="165"/>
      <c r="L844" s="165"/>
      <c r="M844" s="165"/>
      <c r="N844" s="165"/>
      <c r="O844" s="165"/>
      <c r="P844" s="165"/>
      <c r="Q844" s="165"/>
      <c r="R844" s="165"/>
      <c r="S844" s="165"/>
      <c r="T844" s="165"/>
      <c r="U844" s="165"/>
      <c r="V844" s="165"/>
      <c r="W844" s="165"/>
      <c r="X844" s="165"/>
    </row>
    <row r="845" spans="3:24" ht="15.75" customHeight="1" x14ac:dyDescent="0.3">
      <c r="C845" s="178"/>
      <c r="D845" s="178"/>
      <c r="E845" s="178"/>
      <c r="F845" s="178"/>
      <c r="G845" s="258"/>
      <c r="H845" s="141"/>
      <c r="I845" s="156"/>
      <c r="J845" s="165"/>
      <c r="K845" s="165"/>
      <c r="L845" s="165"/>
      <c r="M845" s="165"/>
      <c r="N845" s="165"/>
      <c r="O845" s="165"/>
      <c r="P845" s="165"/>
      <c r="Q845" s="165"/>
      <c r="R845" s="165"/>
      <c r="S845" s="165"/>
      <c r="T845" s="165"/>
      <c r="U845" s="165"/>
      <c r="V845" s="165"/>
      <c r="W845" s="165"/>
      <c r="X845" s="165"/>
    </row>
    <row r="846" spans="3:24" ht="15.75" customHeight="1" x14ac:dyDescent="0.3">
      <c r="C846" s="178"/>
      <c r="D846" s="178"/>
      <c r="E846" s="178"/>
      <c r="F846" s="178"/>
      <c r="G846" s="258"/>
      <c r="H846" s="141"/>
      <c r="I846" s="156"/>
      <c r="J846" s="165"/>
      <c r="K846" s="165"/>
      <c r="L846" s="165"/>
      <c r="M846" s="165"/>
      <c r="N846" s="165"/>
      <c r="O846" s="165"/>
      <c r="P846" s="165"/>
      <c r="Q846" s="165"/>
      <c r="R846" s="165"/>
      <c r="S846" s="165"/>
      <c r="T846" s="165"/>
      <c r="U846" s="165"/>
      <c r="V846" s="165"/>
      <c r="W846" s="165"/>
      <c r="X846" s="165"/>
    </row>
    <row r="847" spans="3:24" ht="15.75" customHeight="1" x14ac:dyDescent="0.3">
      <c r="C847" s="178"/>
      <c r="D847" s="178"/>
      <c r="E847" s="178"/>
      <c r="F847" s="178"/>
      <c r="G847" s="258"/>
      <c r="H847" s="141"/>
      <c r="I847" s="156"/>
      <c r="J847" s="165"/>
      <c r="K847" s="165"/>
      <c r="L847" s="165"/>
      <c r="M847" s="165"/>
      <c r="N847" s="165"/>
      <c r="O847" s="165"/>
      <c r="P847" s="165"/>
      <c r="Q847" s="165"/>
      <c r="R847" s="165"/>
      <c r="S847" s="165"/>
      <c r="T847" s="165"/>
      <c r="U847" s="165"/>
      <c r="V847" s="165"/>
      <c r="W847" s="165"/>
      <c r="X847" s="165"/>
    </row>
    <row r="848" spans="3:24" ht="15.75" customHeight="1" x14ac:dyDescent="0.3">
      <c r="C848" s="178"/>
      <c r="D848" s="178"/>
      <c r="E848" s="178"/>
      <c r="F848" s="178"/>
      <c r="G848" s="258"/>
      <c r="H848" s="141"/>
      <c r="I848" s="156"/>
      <c r="J848" s="165"/>
      <c r="K848" s="165"/>
      <c r="L848" s="165"/>
      <c r="M848" s="165"/>
      <c r="N848" s="165"/>
      <c r="O848" s="165"/>
      <c r="P848" s="165"/>
      <c r="Q848" s="165"/>
      <c r="R848" s="165"/>
      <c r="S848" s="165"/>
      <c r="T848" s="165"/>
      <c r="U848" s="165"/>
      <c r="V848" s="165"/>
      <c r="W848" s="165"/>
      <c r="X848" s="165"/>
    </row>
    <row r="849" spans="3:24" ht="15.75" customHeight="1" x14ac:dyDescent="0.3">
      <c r="C849" s="178"/>
      <c r="D849" s="178"/>
      <c r="E849" s="178"/>
      <c r="F849" s="178"/>
      <c r="G849" s="258"/>
      <c r="H849" s="141"/>
      <c r="I849" s="156"/>
      <c r="J849" s="165"/>
      <c r="K849" s="165"/>
      <c r="L849" s="165"/>
      <c r="M849" s="165"/>
      <c r="N849" s="165"/>
      <c r="O849" s="165"/>
      <c r="P849" s="165"/>
      <c r="Q849" s="165"/>
      <c r="R849" s="165"/>
      <c r="S849" s="165"/>
      <c r="T849" s="165"/>
      <c r="U849" s="165"/>
      <c r="V849" s="165"/>
      <c r="W849" s="165"/>
      <c r="X849" s="165"/>
    </row>
    <row r="850" spans="3:24" ht="15.75" customHeight="1" x14ac:dyDescent="0.3">
      <c r="C850" s="178"/>
      <c r="D850" s="178"/>
      <c r="E850" s="178"/>
      <c r="F850" s="178"/>
      <c r="G850" s="258"/>
      <c r="H850" s="141"/>
      <c r="I850" s="156"/>
      <c r="J850" s="165"/>
      <c r="K850" s="165"/>
      <c r="L850" s="165"/>
      <c r="M850" s="165"/>
      <c r="N850" s="165"/>
      <c r="O850" s="165"/>
      <c r="P850" s="165"/>
      <c r="Q850" s="165"/>
      <c r="R850" s="165"/>
      <c r="S850" s="165"/>
      <c r="T850" s="165"/>
      <c r="U850" s="165"/>
      <c r="V850" s="165"/>
      <c r="W850" s="165"/>
      <c r="X850" s="165"/>
    </row>
    <row r="851" spans="3:24" ht="15.75" customHeight="1" x14ac:dyDescent="0.3">
      <c r="C851" s="178"/>
      <c r="D851" s="178"/>
      <c r="E851" s="178"/>
      <c r="F851" s="178"/>
      <c r="G851" s="258"/>
      <c r="H851" s="141"/>
      <c r="I851" s="156"/>
      <c r="J851" s="165"/>
      <c r="K851" s="165"/>
      <c r="L851" s="165"/>
      <c r="M851" s="165"/>
      <c r="N851" s="165"/>
      <c r="O851" s="165"/>
      <c r="P851" s="165"/>
      <c r="Q851" s="165"/>
      <c r="R851" s="165"/>
      <c r="S851" s="165"/>
      <c r="T851" s="165"/>
      <c r="U851" s="165"/>
      <c r="V851" s="165"/>
      <c r="W851" s="165"/>
      <c r="X851" s="165"/>
    </row>
    <row r="852" spans="3:24" ht="15.75" customHeight="1" x14ac:dyDescent="0.3">
      <c r="C852" s="178"/>
      <c r="D852" s="178"/>
      <c r="E852" s="178"/>
      <c r="F852" s="178"/>
      <c r="G852" s="258"/>
      <c r="H852" s="141"/>
      <c r="I852" s="156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</row>
    <row r="853" spans="3:24" ht="15.75" customHeight="1" x14ac:dyDescent="0.3">
      <c r="C853" s="178"/>
      <c r="D853" s="178"/>
      <c r="E853" s="178"/>
      <c r="F853" s="178"/>
      <c r="G853" s="258"/>
      <c r="H853" s="141"/>
      <c r="I853" s="156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</row>
    <row r="854" spans="3:24" ht="15.75" customHeight="1" x14ac:dyDescent="0.3">
      <c r="C854" s="178"/>
      <c r="D854" s="178"/>
      <c r="E854" s="178"/>
      <c r="F854" s="178"/>
      <c r="G854" s="258"/>
      <c r="H854" s="141"/>
      <c r="I854" s="156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</row>
    <row r="855" spans="3:24" ht="15.75" customHeight="1" x14ac:dyDescent="0.3">
      <c r="C855" s="178"/>
      <c r="D855" s="178"/>
      <c r="E855" s="178"/>
      <c r="F855" s="178"/>
      <c r="G855" s="258"/>
      <c r="H855" s="141"/>
      <c r="I855" s="156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</row>
    <row r="856" spans="3:24" ht="15.75" customHeight="1" x14ac:dyDescent="0.3">
      <c r="C856" s="178"/>
      <c r="D856" s="178"/>
      <c r="E856" s="178"/>
      <c r="F856" s="178"/>
      <c r="G856" s="258"/>
      <c r="H856" s="141"/>
      <c r="I856" s="156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</row>
    <row r="857" spans="3:24" ht="15.75" customHeight="1" x14ac:dyDescent="0.3">
      <c r="C857" s="178"/>
      <c r="D857" s="178"/>
      <c r="E857" s="178"/>
      <c r="F857" s="178"/>
      <c r="G857" s="258"/>
      <c r="H857" s="141"/>
      <c r="I857" s="156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</row>
    <row r="858" spans="3:24" ht="15.75" customHeight="1" x14ac:dyDescent="0.3">
      <c r="C858" s="178"/>
      <c r="D858" s="178"/>
      <c r="E858" s="178"/>
      <c r="F858" s="178"/>
      <c r="G858" s="258"/>
      <c r="H858" s="141"/>
      <c r="I858" s="156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</row>
    <row r="859" spans="3:24" ht="15.75" customHeight="1" x14ac:dyDescent="0.3">
      <c r="C859" s="178"/>
      <c r="D859" s="178"/>
      <c r="E859" s="178"/>
      <c r="F859" s="178"/>
      <c r="G859" s="258"/>
      <c r="H859" s="141"/>
      <c r="I859" s="156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</row>
    <row r="860" spans="3:24" ht="15.75" customHeight="1" x14ac:dyDescent="0.3">
      <c r="C860" s="178"/>
      <c r="D860" s="178"/>
      <c r="E860" s="178"/>
      <c r="F860" s="178"/>
      <c r="G860" s="258"/>
      <c r="H860" s="141"/>
      <c r="I860" s="156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</row>
    <row r="861" spans="3:24" ht="15.75" customHeight="1" x14ac:dyDescent="0.3">
      <c r="C861" s="178"/>
      <c r="D861" s="178"/>
      <c r="E861" s="178"/>
      <c r="F861" s="178"/>
      <c r="G861" s="258"/>
      <c r="H861" s="141"/>
      <c r="I861" s="156"/>
      <c r="J861" s="165"/>
      <c r="K861" s="165"/>
      <c r="L861" s="165"/>
      <c r="M861" s="165"/>
      <c r="N861" s="165"/>
      <c r="O861" s="165"/>
      <c r="P861" s="165"/>
      <c r="Q861" s="165"/>
      <c r="R861" s="165"/>
      <c r="S861" s="165"/>
      <c r="T861" s="165"/>
      <c r="U861" s="165"/>
      <c r="V861" s="165"/>
      <c r="W861" s="165"/>
      <c r="X861" s="165"/>
    </row>
    <row r="862" spans="3:24" ht="15.75" customHeight="1" x14ac:dyDescent="0.3">
      <c r="C862" s="178"/>
      <c r="D862" s="178"/>
      <c r="E862" s="178"/>
      <c r="F862" s="178"/>
      <c r="G862" s="258"/>
      <c r="H862" s="141"/>
      <c r="I862" s="156"/>
      <c r="J862" s="165"/>
      <c r="K862" s="165"/>
      <c r="L862" s="165"/>
      <c r="M862" s="165"/>
      <c r="N862" s="165"/>
      <c r="O862" s="165"/>
      <c r="P862" s="165"/>
      <c r="Q862" s="165"/>
      <c r="R862" s="165"/>
      <c r="S862" s="165"/>
      <c r="T862" s="165"/>
      <c r="U862" s="165"/>
      <c r="V862" s="165"/>
      <c r="W862" s="165"/>
      <c r="X862" s="165"/>
    </row>
    <row r="863" spans="3:24" ht="15.75" customHeight="1" x14ac:dyDescent="0.3">
      <c r="C863" s="178"/>
      <c r="D863" s="178"/>
      <c r="E863" s="178"/>
      <c r="F863" s="178"/>
      <c r="G863" s="258"/>
      <c r="H863" s="141"/>
      <c r="I863" s="156"/>
      <c r="J863" s="165"/>
      <c r="K863" s="165"/>
      <c r="L863" s="165"/>
      <c r="M863" s="165"/>
      <c r="N863" s="165"/>
      <c r="O863" s="165"/>
      <c r="P863" s="165"/>
      <c r="Q863" s="165"/>
      <c r="R863" s="165"/>
      <c r="S863" s="165"/>
      <c r="T863" s="165"/>
      <c r="U863" s="165"/>
      <c r="V863" s="165"/>
      <c r="W863" s="165"/>
      <c r="X863" s="165"/>
    </row>
    <row r="864" spans="3:24" ht="15.75" customHeight="1" x14ac:dyDescent="0.3">
      <c r="C864" s="178"/>
      <c r="D864" s="178"/>
      <c r="E864" s="178"/>
      <c r="F864" s="178"/>
      <c r="G864" s="258"/>
      <c r="H864" s="141"/>
      <c r="I864" s="156"/>
      <c r="J864" s="165"/>
      <c r="K864" s="165"/>
      <c r="L864" s="165"/>
      <c r="M864" s="165"/>
      <c r="N864" s="165"/>
      <c r="O864" s="165"/>
      <c r="P864" s="165"/>
      <c r="Q864" s="165"/>
      <c r="R864" s="165"/>
      <c r="S864" s="165"/>
      <c r="T864" s="165"/>
      <c r="U864" s="165"/>
      <c r="V864" s="165"/>
      <c r="W864" s="165"/>
      <c r="X864" s="165"/>
    </row>
    <row r="865" spans="3:24" ht="15.75" customHeight="1" x14ac:dyDescent="0.3">
      <c r="C865" s="178"/>
      <c r="D865" s="178"/>
      <c r="E865" s="178"/>
      <c r="F865" s="178"/>
      <c r="G865" s="258"/>
      <c r="H865" s="141"/>
      <c r="I865" s="156"/>
      <c r="J865" s="165"/>
      <c r="K865" s="165"/>
      <c r="L865" s="165"/>
      <c r="M865" s="165"/>
      <c r="N865" s="165"/>
      <c r="O865" s="165"/>
      <c r="P865" s="165"/>
      <c r="Q865" s="165"/>
      <c r="R865" s="165"/>
      <c r="S865" s="165"/>
      <c r="T865" s="165"/>
      <c r="U865" s="165"/>
      <c r="V865" s="165"/>
      <c r="W865" s="165"/>
      <c r="X865" s="165"/>
    </row>
    <row r="866" spans="3:24" ht="15.75" customHeight="1" x14ac:dyDescent="0.3">
      <c r="C866" s="178"/>
      <c r="D866" s="178"/>
      <c r="E866" s="178"/>
      <c r="F866" s="178"/>
      <c r="G866" s="258"/>
      <c r="H866" s="141"/>
      <c r="I866" s="156"/>
      <c r="J866" s="165"/>
      <c r="K866" s="165"/>
      <c r="L866" s="165"/>
      <c r="M866" s="165"/>
      <c r="N866" s="165"/>
      <c r="O866" s="165"/>
      <c r="P866" s="165"/>
      <c r="Q866" s="165"/>
      <c r="R866" s="165"/>
      <c r="S866" s="165"/>
      <c r="T866" s="165"/>
      <c r="U866" s="165"/>
      <c r="V866" s="165"/>
      <c r="W866" s="165"/>
      <c r="X866" s="165"/>
    </row>
    <row r="867" spans="3:24" ht="15.75" customHeight="1" x14ac:dyDescent="0.3">
      <c r="C867" s="178"/>
      <c r="D867" s="178"/>
      <c r="E867" s="178"/>
      <c r="F867" s="178"/>
      <c r="G867" s="258"/>
      <c r="H867" s="141"/>
      <c r="I867" s="156"/>
      <c r="J867" s="165"/>
      <c r="K867" s="165"/>
      <c r="L867" s="165"/>
      <c r="M867" s="165"/>
      <c r="N867" s="165"/>
      <c r="O867" s="165"/>
      <c r="P867" s="165"/>
      <c r="Q867" s="165"/>
      <c r="R867" s="165"/>
      <c r="S867" s="165"/>
      <c r="T867" s="165"/>
      <c r="U867" s="165"/>
      <c r="V867" s="165"/>
      <c r="W867" s="165"/>
      <c r="X867" s="165"/>
    </row>
    <row r="868" spans="3:24" ht="15.75" customHeight="1" x14ac:dyDescent="0.3">
      <c r="C868" s="178"/>
      <c r="D868" s="178"/>
      <c r="E868" s="178"/>
      <c r="F868" s="178"/>
      <c r="G868" s="258"/>
      <c r="H868" s="141"/>
      <c r="I868" s="156"/>
      <c r="J868" s="165"/>
      <c r="K868" s="165"/>
      <c r="L868" s="165"/>
      <c r="M868" s="165"/>
      <c r="N868" s="165"/>
      <c r="O868" s="165"/>
      <c r="P868" s="165"/>
      <c r="Q868" s="165"/>
      <c r="R868" s="165"/>
      <c r="S868" s="165"/>
      <c r="T868" s="165"/>
      <c r="U868" s="165"/>
      <c r="V868" s="165"/>
      <c r="W868" s="165"/>
      <c r="X868" s="165"/>
    </row>
    <row r="869" spans="3:24" ht="15.75" customHeight="1" x14ac:dyDescent="0.3">
      <c r="C869" s="178"/>
      <c r="D869" s="178"/>
      <c r="E869" s="178"/>
      <c r="F869" s="178"/>
      <c r="G869" s="258"/>
      <c r="H869" s="141"/>
      <c r="I869" s="156"/>
      <c r="J869" s="165"/>
      <c r="K869" s="165"/>
      <c r="L869" s="165"/>
      <c r="M869" s="165"/>
      <c r="N869" s="165"/>
      <c r="O869" s="165"/>
      <c r="P869" s="165"/>
      <c r="Q869" s="165"/>
      <c r="R869" s="165"/>
      <c r="S869" s="165"/>
      <c r="T869" s="165"/>
      <c r="U869" s="165"/>
      <c r="V869" s="165"/>
      <c r="W869" s="165"/>
      <c r="X869" s="165"/>
    </row>
    <row r="870" spans="3:24" ht="15.75" customHeight="1" x14ac:dyDescent="0.3">
      <c r="C870" s="178"/>
      <c r="D870" s="178"/>
      <c r="E870" s="178"/>
      <c r="F870" s="178"/>
      <c r="G870" s="258"/>
      <c r="H870" s="141"/>
      <c r="I870" s="156"/>
      <c r="J870" s="165"/>
      <c r="K870" s="165"/>
      <c r="L870" s="165"/>
      <c r="M870" s="165"/>
      <c r="N870" s="165"/>
      <c r="O870" s="165"/>
      <c r="P870" s="165"/>
      <c r="Q870" s="165"/>
      <c r="R870" s="165"/>
      <c r="S870" s="165"/>
      <c r="T870" s="165"/>
      <c r="U870" s="165"/>
      <c r="V870" s="165"/>
      <c r="W870" s="165"/>
      <c r="X870" s="165"/>
    </row>
    <row r="871" spans="3:24" ht="15.75" customHeight="1" x14ac:dyDescent="0.3">
      <c r="C871" s="178"/>
      <c r="D871" s="178"/>
      <c r="E871" s="178"/>
      <c r="F871" s="178"/>
      <c r="G871" s="258"/>
      <c r="H871" s="141"/>
      <c r="I871" s="156"/>
      <c r="J871" s="165"/>
      <c r="K871" s="165"/>
      <c r="L871" s="165"/>
      <c r="M871" s="165"/>
      <c r="N871" s="165"/>
      <c r="O871" s="165"/>
      <c r="P871" s="165"/>
      <c r="Q871" s="165"/>
      <c r="R871" s="165"/>
      <c r="S871" s="165"/>
      <c r="T871" s="165"/>
      <c r="U871" s="165"/>
      <c r="V871" s="165"/>
      <c r="W871" s="165"/>
      <c r="X871" s="165"/>
    </row>
    <row r="872" spans="3:24" ht="15.75" customHeight="1" x14ac:dyDescent="0.3">
      <c r="C872" s="178"/>
      <c r="D872" s="178"/>
      <c r="E872" s="178"/>
      <c r="F872" s="178"/>
      <c r="G872" s="258"/>
      <c r="H872" s="141"/>
      <c r="I872" s="156"/>
      <c r="J872" s="165"/>
      <c r="K872" s="165"/>
      <c r="L872" s="165"/>
      <c r="M872" s="165"/>
      <c r="N872" s="165"/>
      <c r="O872" s="165"/>
      <c r="P872" s="165"/>
      <c r="Q872" s="165"/>
      <c r="R872" s="165"/>
      <c r="S872" s="165"/>
      <c r="T872" s="165"/>
      <c r="U872" s="165"/>
      <c r="V872" s="165"/>
      <c r="W872" s="165"/>
      <c r="X872" s="165"/>
    </row>
    <row r="873" spans="3:24" ht="15.75" customHeight="1" x14ac:dyDescent="0.3">
      <c r="C873" s="178"/>
      <c r="D873" s="178"/>
      <c r="E873" s="178"/>
      <c r="F873" s="178"/>
      <c r="G873" s="258"/>
      <c r="H873" s="141"/>
      <c r="I873" s="156"/>
      <c r="J873" s="165"/>
      <c r="K873" s="165"/>
      <c r="L873" s="165"/>
      <c r="M873" s="165"/>
      <c r="N873" s="165"/>
      <c r="O873" s="165"/>
      <c r="P873" s="165"/>
      <c r="Q873" s="165"/>
      <c r="R873" s="165"/>
      <c r="S873" s="165"/>
      <c r="T873" s="165"/>
      <c r="U873" s="165"/>
      <c r="V873" s="165"/>
      <c r="W873" s="165"/>
      <c r="X873" s="165"/>
    </row>
    <row r="874" spans="3:24" ht="15.75" customHeight="1" x14ac:dyDescent="0.3">
      <c r="C874" s="178"/>
      <c r="D874" s="178"/>
      <c r="E874" s="178"/>
      <c r="F874" s="178"/>
      <c r="G874" s="258"/>
      <c r="H874" s="141"/>
      <c r="I874" s="156"/>
      <c r="J874" s="165"/>
      <c r="K874" s="165"/>
      <c r="L874" s="165"/>
      <c r="M874" s="165"/>
      <c r="N874" s="165"/>
      <c r="O874" s="165"/>
      <c r="P874" s="165"/>
      <c r="Q874" s="165"/>
      <c r="R874" s="165"/>
      <c r="S874" s="165"/>
      <c r="T874" s="165"/>
      <c r="U874" s="165"/>
      <c r="V874" s="165"/>
      <c r="W874" s="165"/>
      <c r="X874" s="165"/>
    </row>
    <row r="875" spans="3:24" ht="15.75" customHeight="1" x14ac:dyDescent="0.3">
      <c r="C875" s="178"/>
      <c r="D875" s="178"/>
      <c r="E875" s="178"/>
      <c r="F875" s="178"/>
      <c r="G875" s="258"/>
      <c r="H875" s="141"/>
      <c r="I875" s="156"/>
      <c r="J875" s="165"/>
      <c r="K875" s="165"/>
      <c r="L875" s="165"/>
      <c r="M875" s="165"/>
      <c r="N875" s="165"/>
      <c r="O875" s="165"/>
      <c r="P875" s="165"/>
      <c r="Q875" s="165"/>
      <c r="R875" s="165"/>
      <c r="S875" s="165"/>
      <c r="T875" s="165"/>
      <c r="U875" s="165"/>
      <c r="V875" s="165"/>
      <c r="W875" s="165"/>
      <c r="X875" s="165"/>
    </row>
    <row r="876" spans="3:24" ht="15.75" customHeight="1" x14ac:dyDescent="0.3">
      <c r="C876" s="178"/>
      <c r="D876" s="178"/>
      <c r="E876" s="178"/>
      <c r="F876" s="178"/>
      <c r="G876" s="258"/>
      <c r="H876" s="141"/>
      <c r="I876" s="156"/>
      <c r="J876" s="165"/>
      <c r="K876" s="165"/>
      <c r="L876" s="165"/>
      <c r="M876" s="165"/>
      <c r="N876" s="165"/>
      <c r="O876" s="165"/>
      <c r="P876" s="165"/>
      <c r="Q876" s="165"/>
      <c r="R876" s="165"/>
      <c r="S876" s="165"/>
      <c r="T876" s="165"/>
      <c r="U876" s="165"/>
      <c r="V876" s="165"/>
      <c r="W876" s="165"/>
      <c r="X876" s="165"/>
    </row>
    <row r="877" spans="3:24" ht="15.75" customHeight="1" x14ac:dyDescent="0.3">
      <c r="C877" s="178"/>
      <c r="D877" s="178"/>
      <c r="E877" s="178"/>
      <c r="F877" s="178"/>
      <c r="G877" s="258"/>
      <c r="H877" s="141"/>
      <c r="I877" s="156"/>
      <c r="J877" s="165"/>
      <c r="K877" s="165"/>
      <c r="L877" s="165"/>
      <c r="M877" s="165"/>
      <c r="N877" s="165"/>
      <c r="O877" s="165"/>
      <c r="P877" s="165"/>
      <c r="Q877" s="165"/>
      <c r="R877" s="165"/>
      <c r="S877" s="165"/>
      <c r="T877" s="165"/>
      <c r="U877" s="165"/>
      <c r="V877" s="165"/>
      <c r="W877" s="165"/>
      <c r="X877" s="165"/>
    </row>
    <row r="878" spans="3:24" ht="15.75" customHeight="1" x14ac:dyDescent="0.3">
      <c r="C878" s="178"/>
      <c r="D878" s="178"/>
      <c r="E878" s="178"/>
      <c r="F878" s="178"/>
      <c r="G878" s="258"/>
      <c r="H878" s="141"/>
      <c r="I878" s="156"/>
      <c r="J878" s="165"/>
      <c r="K878" s="165"/>
      <c r="L878" s="165"/>
      <c r="M878" s="165"/>
      <c r="N878" s="165"/>
      <c r="O878" s="165"/>
      <c r="P878" s="165"/>
      <c r="Q878" s="165"/>
      <c r="R878" s="165"/>
      <c r="S878" s="165"/>
      <c r="T878" s="165"/>
      <c r="U878" s="165"/>
      <c r="V878" s="165"/>
      <c r="W878" s="165"/>
      <c r="X878" s="165"/>
    </row>
    <row r="879" spans="3:24" ht="15.75" customHeight="1" x14ac:dyDescent="0.3">
      <c r="C879" s="178"/>
      <c r="D879" s="178"/>
      <c r="E879" s="178"/>
      <c r="F879" s="178"/>
      <c r="G879" s="258"/>
      <c r="H879" s="141"/>
      <c r="I879" s="156"/>
      <c r="J879" s="165"/>
      <c r="K879" s="165"/>
      <c r="L879" s="165"/>
      <c r="M879" s="165"/>
      <c r="N879" s="165"/>
      <c r="O879" s="165"/>
      <c r="P879" s="165"/>
      <c r="Q879" s="165"/>
      <c r="R879" s="165"/>
      <c r="S879" s="165"/>
      <c r="T879" s="165"/>
      <c r="U879" s="165"/>
      <c r="V879" s="165"/>
      <c r="W879" s="165"/>
      <c r="X879" s="165"/>
    </row>
    <row r="880" spans="3:24" ht="15.75" customHeight="1" x14ac:dyDescent="0.3">
      <c r="C880" s="178"/>
      <c r="D880" s="178"/>
      <c r="E880" s="178"/>
      <c r="F880" s="178"/>
      <c r="G880" s="258"/>
      <c r="H880" s="141"/>
      <c r="I880" s="156"/>
      <c r="J880" s="165"/>
      <c r="K880" s="165"/>
      <c r="L880" s="165"/>
      <c r="M880" s="165"/>
      <c r="N880" s="165"/>
      <c r="O880" s="165"/>
      <c r="P880" s="165"/>
      <c r="Q880" s="165"/>
      <c r="R880" s="165"/>
      <c r="S880" s="165"/>
      <c r="T880" s="165"/>
      <c r="U880" s="165"/>
      <c r="V880" s="165"/>
      <c r="W880" s="165"/>
      <c r="X880" s="165"/>
    </row>
    <row r="881" spans="3:24" ht="15.75" customHeight="1" x14ac:dyDescent="0.3">
      <c r="C881" s="178"/>
      <c r="D881" s="178"/>
      <c r="E881" s="178"/>
      <c r="F881" s="178"/>
      <c r="G881" s="258"/>
      <c r="H881" s="141"/>
      <c r="I881" s="156"/>
      <c r="J881" s="165"/>
      <c r="K881" s="165"/>
      <c r="L881" s="165"/>
      <c r="M881" s="165"/>
      <c r="N881" s="165"/>
      <c r="O881" s="165"/>
      <c r="P881" s="165"/>
      <c r="Q881" s="165"/>
      <c r="R881" s="165"/>
      <c r="S881" s="165"/>
      <c r="T881" s="165"/>
      <c r="U881" s="165"/>
      <c r="V881" s="165"/>
      <c r="W881" s="165"/>
      <c r="X881" s="165"/>
    </row>
    <row r="882" spans="3:24" ht="15.75" customHeight="1" x14ac:dyDescent="0.3">
      <c r="C882" s="178"/>
      <c r="D882" s="178"/>
      <c r="E882" s="178"/>
      <c r="F882" s="178"/>
      <c r="G882" s="258"/>
      <c r="H882" s="141"/>
      <c r="I882" s="156"/>
      <c r="J882" s="165"/>
      <c r="K882" s="165"/>
      <c r="L882" s="165"/>
      <c r="M882" s="165"/>
      <c r="N882" s="165"/>
      <c r="O882" s="165"/>
      <c r="P882" s="165"/>
      <c r="Q882" s="165"/>
      <c r="R882" s="165"/>
      <c r="S882" s="165"/>
      <c r="T882" s="165"/>
      <c r="U882" s="165"/>
      <c r="V882" s="165"/>
      <c r="W882" s="165"/>
      <c r="X882" s="165"/>
    </row>
    <row r="883" spans="3:24" ht="15.75" customHeight="1" x14ac:dyDescent="0.3">
      <c r="C883" s="178"/>
      <c r="D883" s="178"/>
      <c r="E883" s="178"/>
      <c r="F883" s="178"/>
      <c r="G883" s="258"/>
      <c r="H883" s="141"/>
      <c r="I883" s="156"/>
      <c r="J883" s="165"/>
      <c r="K883" s="165"/>
      <c r="L883" s="165"/>
      <c r="M883" s="165"/>
      <c r="N883" s="165"/>
      <c r="O883" s="165"/>
      <c r="P883" s="165"/>
      <c r="Q883" s="165"/>
      <c r="R883" s="165"/>
      <c r="S883" s="165"/>
      <c r="T883" s="165"/>
      <c r="U883" s="165"/>
      <c r="V883" s="165"/>
      <c r="W883" s="165"/>
      <c r="X883" s="165"/>
    </row>
    <row r="884" spans="3:24" ht="15.75" customHeight="1" x14ac:dyDescent="0.3">
      <c r="C884" s="178"/>
      <c r="D884" s="178"/>
      <c r="E884" s="178"/>
      <c r="F884" s="178"/>
      <c r="G884" s="258"/>
      <c r="H884" s="141"/>
      <c r="I884" s="156"/>
      <c r="J884" s="165"/>
      <c r="K884" s="165"/>
      <c r="L884" s="165"/>
      <c r="M884" s="165"/>
      <c r="N884" s="165"/>
      <c r="O884" s="165"/>
      <c r="P884" s="165"/>
      <c r="Q884" s="165"/>
      <c r="R884" s="165"/>
      <c r="S884" s="165"/>
      <c r="T884" s="165"/>
      <c r="U884" s="165"/>
      <c r="V884" s="165"/>
      <c r="W884" s="165"/>
      <c r="X884" s="165"/>
    </row>
    <row r="885" spans="3:24" ht="15.75" customHeight="1" x14ac:dyDescent="0.3">
      <c r="C885" s="178"/>
      <c r="D885" s="178"/>
      <c r="E885" s="178"/>
      <c r="F885" s="178"/>
      <c r="G885" s="258"/>
      <c r="H885" s="141"/>
      <c r="I885" s="156"/>
      <c r="J885" s="165"/>
      <c r="K885" s="165"/>
      <c r="L885" s="165"/>
      <c r="M885" s="165"/>
      <c r="N885" s="165"/>
      <c r="O885" s="165"/>
      <c r="P885" s="165"/>
      <c r="Q885" s="165"/>
      <c r="R885" s="165"/>
      <c r="S885" s="165"/>
      <c r="T885" s="165"/>
      <c r="U885" s="165"/>
      <c r="V885" s="165"/>
      <c r="W885" s="165"/>
      <c r="X885" s="165"/>
    </row>
    <row r="886" spans="3:24" ht="15.75" customHeight="1" x14ac:dyDescent="0.3">
      <c r="C886" s="178"/>
      <c r="D886" s="178"/>
      <c r="E886" s="178"/>
      <c r="F886" s="178"/>
      <c r="G886" s="258"/>
      <c r="H886" s="141"/>
      <c r="I886" s="156"/>
      <c r="J886" s="165"/>
      <c r="K886" s="165"/>
      <c r="L886" s="165"/>
      <c r="M886" s="165"/>
      <c r="N886" s="165"/>
      <c r="O886" s="165"/>
      <c r="P886" s="165"/>
      <c r="Q886" s="165"/>
      <c r="R886" s="165"/>
      <c r="S886" s="165"/>
      <c r="T886" s="165"/>
      <c r="U886" s="165"/>
      <c r="V886" s="165"/>
      <c r="W886" s="165"/>
      <c r="X886" s="165"/>
    </row>
    <row r="887" spans="3:24" ht="15.75" customHeight="1" x14ac:dyDescent="0.3">
      <c r="C887" s="178"/>
      <c r="D887" s="178"/>
      <c r="E887" s="178"/>
      <c r="F887" s="178"/>
      <c r="G887" s="258"/>
      <c r="H887" s="141"/>
      <c r="I887" s="156"/>
      <c r="J887" s="165"/>
      <c r="K887" s="165"/>
      <c r="L887" s="165"/>
      <c r="M887" s="165"/>
      <c r="N887" s="165"/>
      <c r="O887" s="165"/>
      <c r="P887" s="165"/>
      <c r="Q887" s="165"/>
      <c r="R887" s="165"/>
      <c r="S887" s="165"/>
      <c r="T887" s="165"/>
      <c r="U887" s="165"/>
      <c r="V887" s="165"/>
      <c r="W887" s="165"/>
      <c r="X887" s="165"/>
    </row>
    <row r="888" spans="3:24" ht="15.75" customHeight="1" x14ac:dyDescent="0.3">
      <c r="C888" s="178"/>
      <c r="D888" s="178"/>
      <c r="E888" s="178"/>
      <c r="F888" s="178"/>
      <c r="G888" s="258"/>
      <c r="H888" s="141"/>
      <c r="I888" s="156"/>
      <c r="J888" s="165"/>
      <c r="K888" s="165"/>
      <c r="L888" s="165"/>
      <c r="M888" s="165"/>
      <c r="N888" s="165"/>
      <c r="O888" s="165"/>
      <c r="P888" s="165"/>
      <c r="Q888" s="165"/>
      <c r="R888" s="165"/>
      <c r="S888" s="165"/>
      <c r="T888" s="165"/>
      <c r="U888" s="165"/>
      <c r="V888" s="165"/>
      <c r="W888" s="165"/>
      <c r="X888" s="165"/>
    </row>
    <row r="889" spans="3:24" ht="15.75" customHeight="1" x14ac:dyDescent="0.3">
      <c r="C889" s="178"/>
      <c r="D889" s="178"/>
      <c r="E889" s="178"/>
      <c r="F889" s="178"/>
      <c r="G889" s="258"/>
      <c r="H889" s="141"/>
      <c r="I889" s="156"/>
      <c r="J889" s="165"/>
      <c r="K889" s="165"/>
      <c r="L889" s="165"/>
      <c r="M889" s="165"/>
      <c r="N889" s="165"/>
      <c r="O889" s="165"/>
      <c r="P889" s="165"/>
      <c r="Q889" s="165"/>
      <c r="R889" s="165"/>
      <c r="S889" s="165"/>
      <c r="T889" s="165"/>
      <c r="U889" s="165"/>
      <c r="V889" s="165"/>
      <c r="W889" s="165"/>
      <c r="X889" s="165"/>
    </row>
    <row r="890" spans="3:24" ht="15.75" customHeight="1" x14ac:dyDescent="0.3">
      <c r="C890" s="178"/>
      <c r="D890" s="178"/>
      <c r="E890" s="178"/>
      <c r="F890" s="178"/>
      <c r="G890" s="258"/>
      <c r="H890" s="141"/>
      <c r="I890" s="156"/>
      <c r="J890" s="165"/>
      <c r="K890" s="165"/>
      <c r="L890" s="165"/>
      <c r="M890" s="165"/>
      <c r="N890" s="165"/>
      <c r="O890" s="165"/>
      <c r="P890" s="165"/>
      <c r="Q890" s="165"/>
      <c r="R890" s="165"/>
      <c r="S890" s="165"/>
      <c r="T890" s="165"/>
      <c r="U890" s="165"/>
      <c r="V890" s="165"/>
      <c r="W890" s="165"/>
      <c r="X890" s="165"/>
    </row>
    <row r="891" spans="3:24" ht="15.75" customHeight="1" x14ac:dyDescent="0.3">
      <c r="C891" s="178"/>
      <c r="D891" s="178"/>
      <c r="E891" s="178"/>
      <c r="F891" s="178"/>
      <c r="G891" s="258"/>
      <c r="H891" s="141"/>
      <c r="I891" s="156"/>
      <c r="J891" s="165"/>
      <c r="K891" s="165"/>
      <c r="L891" s="165"/>
      <c r="M891" s="165"/>
      <c r="N891" s="165"/>
      <c r="O891" s="165"/>
      <c r="P891" s="165"/>
      <c r="Q891" s="165"/>
      <c r="R891" s="165"/>
      <c r="S891" s="165"/>
      <c r="T891" s="165"/>
      <c r="U891" s="165"/>
      <c r="V891" s="165"/>
      <c r="W891" s="165"/>
      <c r="X891" s="165"/>
    </row>
    <row r="892" spans="3:24" ht="15.75" customHeight="1" x14ac:dyDescent="0.3">
      <c r="C892" s="178"/>
      <c r="D892" s="178"/>
      <c r="E892" s="178"/>
      <c r="F892" s="178"/>
      <c r="G892" s="258"/>
      <c r="H892" s="141"/>
      <c r="I892" s="156"/>
      <c r="J892" s="165"/>
      <c r="K892" s="165"/>
      <c r="L892" s="165"/>
      <c r="M892" s="165"/>
      <c r="N892" s="165"/>
      <c r="O892" s="165"/>
      <c r="P892" s="165"/>
      <c r="Q892" s="165"/>
      <c r="R892" s="165"/>
      <c r="S892" s="165"/>
      <c r="T892" s="165"/>
      <c r="U892" s="165"/>
      <c r="V892" s="165"/>
      <c r="W892" s="165"/>
      <c r="X892" s="165"/>
    </row>
    <row r="893" spans="3:24" ht="15.75" customHeight="1" x14ac:dyDescent="0.3">
      <c r="C893" s="178"/>
      <c r="D893" s="178"/>
      <c r="E893" s="178"/>
      <c r="F893" s="178"/>
      <c r="G893" s="258"/>
      <c r="H893" s="141"/>
      <c r="I893" s="156"/>
      <c r="J893" s="165"/>
      <c r="K893" s="165"/>
      <c r="L893" s="165"/>
      <c r="M893" s="165"/>
      <c r="N893" s="165"/>
      <c r="O893" s="165"/>
      <c r="P893" s="165"/>
      <c r="Q893" s="165"/>
      <c r="R893" s="165"/>
      <c r="S893" s="165"/>
      <c r="T893" s="165"/>
      <c r="U893" s="165"/>
      <c r="V893" s="165"/>
      <c r="W893" s="165"/>
      <c r="X893" s="165"/>
    </row>
    <row r="894" spans="3:24" ht="15.75" customHeight="1" x14ac:dyDescent="0.3">
      <c r="C894" s="178"/>
      <c r="D894" s="178"/>
      <c r="E894" s="178"/>
      <c r="F894" s="178"/>
      <c r="G894" s="258"/>
      <c r="H894" s="141"/>
      <c r="I894" s="156"/>
      <c r="J894" s="165"/>
      <c r="K894" s="165"/>
      <c r="L894" s="165"/>
      <c r="M894" s="165"/>
      <c r="N894" s="165"/>
      <c r="O894" s="165"/>
      <c r="P894" s="165"/>
      <c r="Q894" s="165"/>
      <c r="R894" s="165"/>
      <c r="S894" s="165"/>
      <c r="T894" s="165"/>
      <c r="U894" s="165"/>
      <c r="V894" s="165"/>
      <c r="W894" s="165"/>
      <c r="X894" s="165"/>
    </row>
    <row r="895" spans="3:24" ht="15.75" customHeight="1" x14ac:dyDescent="0.3">
      <c r="C895" s="178"/>
      <c r="D895" s="178"/>
      <c r="E895" s="178"/>
      <c r="F895" s="178"/>
      <c r="G895" s="258"/>
      <c r="H895" s="141"/>
      <c r="I895" s="156"/>
      <c r="J895" s="165"/>
      <c r="K895" s="165"/>
      <c r="L895" s="165"/>
      <c r="M895" s="165"/>
      <c r="N895" s="165"/>
      <c r="O895" s="165"/>
      <c r="P895" s="165"/>
      <c r="Q895" s="165"/>
      <c r="R895" s="165"/>
      <c r="S895" s="165"/>
      <c r="T895" s="165"/>
      <c r="U895" s="165"/>
      <c r="V895" s="165"/>
      <c r="W895" s="165"/>
      <c r="X895" s="165"/>
    </row>
    <row r="896" spans="3:24" ht="15.75" customHeight="1" x14ac:dyDescent="0.3">
      <c r="C896" s="178"/>
      <c r="D896" s="178"/>
      <c r="E896" s="178"/>
      <c r="F896" s="178"/>
      <c r="G896" s="258"/>
      <c r="H896" s="141"/>
      <c r="I896" s="156"/>
      <c r="J896" s="165"/>
      <c r="K896" s="165"/>
      <c r="L896" s="165"/>
      <c r="M896" s="165"/>
      <c r="N896" s="165"/>
      <c r="O896" s="165"/>
      <c r="P896" s="165"/>
      <c r="Q896" s="165"/>
      <c r="R896" s="165"/>
      <c r="S896" s="165"/>
      <c r="T896" s="165"/>
      <c r="U896" s="165"/>
      <c r="V896" s="165"/>
      <c r="W896" s="165"/>
      <c r="X896" s="165"/>
    </row>
    <row r="897" spans="3:24" ht="15.75" customHeight="1" x14ac:dyDescent="0.3">
      <c r="C897" s="178"/>
      <c r="D897" s="178"/>
      <c r="E897" s="178"/>
      <c r="F897" s="178"/>
      <c r="G897" s="258"/>
      <c r="H897" s="141"/>
      <c r="I897" s="156"/>
      <c r="J897" s="165"/>
      <c r="K897" s="165"/>
      <c r="L897" s="165"/>
      <c r="M897" s="165"/>
      <c r="N897" s="165"/>
      <c r="O897" s="165"/>
      <c r="P897" s="165"/>
      <c r="Q897" s="165"/>
      <c r="R897" s="165"/>
      <c r="S897" s="165"/>
      <c r="T897" s="165"/>
      <c r="U897" s="165"/>
      <c r="V897" s="165"/>
      <c r="W897" s="165"/>
      <c r="X897" s="165"/>
    </row>
    <row r="898" spans="3:24" ht="15.75" customHeight="1" x14ac:dyDescent="0.3">
      <c r="C898" s="178"/>
      <c r="D898" s="178"/>
      <c r="E898" s="178"/>
      <c r="F898" s="178"/>
      <c r="G898" s="258"/>
      <c r="H898" s="141"/>
      <c r="I898" s="156"/>
      <c r="J898" s="165"/>
      <c r="K898" s="165"/>
      <c r="L898" s="165"/>
      <c r="M898" s="165"/>
      <c r="N898" s="165"/>
      <c r="O898" s="165"/>
      <c r="P898" s="165"/>
      <c r="Q898" s="165"/>
      <c r="R898" s="165"/>
      <c r="S898" s="165"/>
      <c r="T898" s="165"/>
      <c r="U898" s="165"/>
      <c r="V898" s="165"/>
      <c r="W898" s="165"/>
      <c r="X898" s="165"/>
    </row>
    <row r="899" spans="3:24" ht="15.75" customHeight="1" x14ac:dyDescent="0.3">
      <c r="C899" s="178"/>
      <c r="D899" s="178"/>
      <c r="E899" s="178"/>
      <c r="F899" s="178"/>
      <c r="G899" s="258"/>
      <c r="H899" s="141"/>
      <c r="I899" s="156"/>
      <c r="J899" s="165"/>
      <c r="K899" s="165"/>
      <c r="L899" s="165"/>
      <c r="M899" s="165"/>
      <c r="N899" s="165"/>
      <c r="O899" s="165"/>
      <c r="P899" s="165"/>
      <c r="Q899" s="165"/>
      <c r="R899" s="165"/>
      <c r="S899" s="165"/>
      <c r="T899" s="165"/>
      <c r="U899" s="165"/>
      <c r="V899" s="165"/>
      <c r="W899" s="165"/>
      <c r="X899" s="165"/>
    </row>
    <row r="900" spans="3:24" ht="15.75" customHeight="1" x14ac:dyDescent="0.3">
      <c r="C900" s="178"/>
      <c r="D900" s="178"/>
      <c r="E900" s="178"/>
      <c r="F900" s="178"/>
      <c r="G900" s="258"/>
      <c r="H900" s="141"/>
      <c r="I900" s="156"/>
      <c r="J900" s="165"/>
      <c r="K900" s="165"/>
      <c r="L900" s="165"/>
      <c r="M900" s="165"/>
      <c r="N900" s="165"/>
      <c r="O900" s="165"/>
      <c r="P900" s="165"/>
      <c r="Q900" s="165"/>
      <c r="R900" s="165"/>
      <c r="S900" s="165"/>
      <c r="T900" s="165"/>
      <c r="U900" s="165"/>
      <c r="V900" s="165"/>
      <c r="W900" s="165"/>
      <c r="X900" s="165"/>
    </row>
    <row r="901" spans="3:24" ht="15.75" customHeight="1" x14ac:dyDescent="0.3">
      <c r="C901" s="178"/>
      <c r="D901" s="178"/>
      <c r="E901" s="178"/>
      <c r="F901" s="178"/>
      <c r="G901" s="258"/>
      <c r="H901" s="141"/>
      <c r="I901" s="156"/>
      <c r="J901" s="165"/>
      <c r="K901" s="165"/>
      <c r="L901" s="165"/>
      <c r="M901" s="165"/>
      <c r="N901" s="165"/>
      <c r="O901" s="165"/>
      <c r="P901" s="165"/>
      <c r="Q901" s="165"/>
      <c r="R901" s="165"/>
      <c r="S901" s="165"/>
      <c r="T901" s="165"/>
      <c r="U901" s="165"/>
      <c r="V901" s="165"/>
      <c r="W901" s="165"/>
      <c r="X901" s="165"/>
    </row>
    <row r="902" spans="3:24" ht="15.75" customHeight="1" x14ac:dyDescent="0.3">
      <c r="C902" s="178"/>
      <c r="D902" s="178"/>
      <c r="E902" s="178"/>
      <c r="F902" s="178"/>
      <c r="G902" s="258"/>
      <c r="H902" s="141"/>
      <c r="I902" s="156"/>
      <c r="J902" s="165"/>
      <c r="K902" s="165"/>
      <c r="L902" s="165"/>
      <c r="M902" s="165"/>
      <c r="N902" s="165"/>
      <c r="O902" s="165"/>
      <c r="P902" s="165"/>
      <c r="Q902" s="165"/>
      <c r="R902" s="165"/>
      <c r="S902" s="165"/>
      <c r="T902" s="165"/>
      <c r="U902" s="165"/>
      <c r="V902" s="165"/>
      <c r="W902" s="165"/>
      <c r="X902" s="165"/>
    </row>
    <row r="903" spans="3:24" ht="15.75" customHeight="1" x14ac:dyDescent="0.3">
      <c r="C903" s="178"/>
      <c r="D903" s="178"/>
      <c r="E903" s="178"/>
      <c r="F903" s="178"/>
      <c r="G903" s="258"/>
      <c r="H903" s="141"/>
      <c r="I903" s="156"/>
      <c r="J903" s="165"/>
      <c r="K903" s="165"/>
      <c r="L903" s="165"/>
      <c r="M903" s="165"/>
      <c r="N903" s="165"/>
      <c r="O903" s="165"/>
      <c r="P903" s="165"/>
      <c r="Q903" s="165"/>
      <c r="R903" s="165"/>
      <c r="S903" s="165"/>
      <c r="T903" s="165"/>
      <c r="U903" s="165"/>
      <c r="V903" s="165"/>
      <c r="W903" s="165"/>
      <c r="X903" s="165"/>
    </row>
    <row r="904" spans="3:24" ht="15.75" customHeight="1" x14ac:dyDescent="0.3">
      <c r="C904" s="178"/>
      <c r="D904" s="178"/>
      <c r="E904" s="178"/>
      <c r="F904" s="178"/>
      <c r="G904" s="258"/>
      <c r="H904" s="141"/>
      <c r="I904" s="156"/>
      <c r="J904" s="165"/>
      <c r="K904" s="165"/>
      <c r="L904" s="165"/>
      <c r="M904" s="165"/>
      <c r="N904" s="165"/>
      <c r="O904" s="165"/>
      <c r="P904" s="165"/>
      <c r="Q904" s="165"/>
      <c r="R904" s="165"/>
      <c r="S904" s="165"/>
      <c r="T904" s="165"/>
      <c r="U904" s="165"/>
      <c r="V904" s="165"/>
      <c r="W904" s="165"/>
      <c r="X904" s="165"/>
    </row>
    <row r="905" spans="3:24" ht="15.75" customHeight="1" x14ac:dyDescent="0.3">
      <c r="C905" s="178"/>
      <c r="D905" s="178"/>
      <c r="E905" s="178"/>
      <c r="F905" s="178"/>
      <c r="G905" s="258"/>
      <c r="H905" s="141"/>
      <c r="I905" s="156"/>
      <c r="J905" s="165"/>
      <c r="K905" s="165"/>
      <c r="L905" s="165"/>
      <c r="M905" s="165"/>
      <c r="N905" s="165"/>
      <c r="O905" s="165"/>
      <c r="P905" s="165"/>
      <c r="Q905" s="165"/>
      <c r="R905" s="165"/>
      <c r="S905" s="165"/>
      <c r="T905" s="165"/>
      <c r="U905" s="165"/>
      <c r="V905" s="165"/>
      <c r="W905" s="165"/>
      <c r="X905" s="165"/>
    </row>
    <row r="906" spans="3:24" ht="15.75" customHeight="1" x14ac:dyDescent="0.3">
      <c r="C906" s="178"/>
      <c r="D906" s="178"/>
      <c r="E906" s="178"/>
      <c r="F906" s="178"/>
      <c r="G906" s="258"/>
      <c r="H906" s="141"/>
      <c r="I906" s="156"/>
      <c r="J906" s="165"/>
      <c r="K906" s="165"/>
      <c r="L906" s="165"/>
      <c r="M906" s="165"/>
      <c r="N906" s="165"/>
      <c r="O906" s="165"/>
      <c r="P906" s="165"/>
      <c r="Q906" s="165"/>
      <c r="R906" s="165"/>
      <c r="S906" s="165"/>
      <c r="T906" s="165"/>
      <c r="U906" s="165"/>
      <c r="V906" s="165"/>
      <c r="W906" s="165"/>
      <c r="X906" s="165"/>
    </row>
    <row r="907" spans="3:24" ht="15.75" customHeight="1" x14ac:dyDescent="0.3">
      <c r="C907" s="178"/>
      <c r="D907" s="178"/>
      <c r="E907" s="178"/>
      <c r="F907" s="178"/>
      <c r="G907" s="258"/>
      <c r="H907" s="141"/>
      <c r="I907" s="156"/>
      <c r="J907" s="165"/>
      <c r="K907" s="165"/>
      <c r="L907" s="165"/>
      <c r="M907" s="165"/>
      <c r="N907" s="165"/>
      <c r="O907" s="165"/>
      <c r="P907" s="165"/>
      <c r="Q907" s="165"/>
      <c r="R907" s="165"/>
      <c r="S907" s="165"/>
      <c r="T907" s="165"/>
      <c r="U907" s="165"/>
      <c r="V907" s="165"/>
      <c r="W907" s="165"/>
      <c r="X907" s="165"/>
    </row>
    <row r="908" spans="3:24" ht="15.75" customHeight="1" x14ac:dyDescent="0.3">
      <c r="C908" s="178"/>
      <c r="D908" s="178"/>
      <c r="E908" s="178"/>
      <c r="F908" s="178"/>
      <c r="G908" s="258"/>
      <c r="H908" s="141"/>
      <c r="I908" s="156"/>
      <c r="J908" s="165"/>
      <c r="K908" s="165"/>
      <c r="L908" s="165"/>
      <c r="M908" s="165"/>
      <c r="N908" s="165"/>
      <c r="O908" s="165"/>
      <c r="P908" s="165"/>
      <c r="Q908" s="165"/>
      <c r="R908" s="165"/>
      <c r="S908" s="165"/>
      <c r="T908" s="165"/>
      <c r="U908" s="165"/>
      <c r="V908" s="165"/>
      <c r="W908" s="165"/>
      <c r="X908" s="165"/>
    </row>
    <row r="909" spans="3:24" ht="15.75" customHeight="1" x14ac:dyDescent="0.3">
      <c r="C909" s="178"/>
      <c r="D909" s="178"/>
      <c r="E909" s="178"/>
      <c r="F909" s="178"/>
      <c r="G909" s="258"/>
      <c r="H909" s="141"/>
      <c r="I909" s="156"/>
      <c r="J909" s="165"/>
      <c r="K909" s="165"/>
      <c r="L909" s="165"/>
      <c r="M909" s="165"/>
      <c r="N909" s="165"/>
      <c r="O909" s="165"/>
      <c r="P909" s="165"/>
      <c r="Q909" s="165"/>
      <c r="R909" s="165"/>
      <c r="S909" s="165"/>
      <c r="T909" s="165"/>
      <c r="U909" s="165"/>
      <c r="V909" s="165"/>
      <c r="W909" s="165"/>
      <c r="X909" s="165"/>
    </row>
    <row r="910" spans="3:24" ht="15.75" customHeight="1" x14ac:dyDescent="0.3">
      <c r="C910" s="178"/>
      <c r="D910" s="178"/>
      <c r="E910" s="178"/>
      <c r="F910" s="178"/>
      <c r="G910" s="258"/>
      <c r="H910" s="141"/>
      <c r="I910" s="156"/>
      <c r="J910" s="165"/>
      <c r="K910" s="165"/>
      <c r="L910" s="165"/>
      <c r="M910" s="165"/>
      <c r="N910" s="165"/>
      <c r="O910" s="165"/>
      <c r="P910" s="165"/>
      <c r="Q910" s="165"/>
      <c r="R910" s="165"/>
      <c r="S910" s="165"/>
      <c r="T910" s="165"/>
      <c r="U910" s="165"/>
      <c r="V910" s="165"/>
      <c r="W910" s="165"/>
      <c r="X910" s="165"/>
    </row>
    <row r="911" spans="3:24" ht="15.75" customHeight="1" x14ac:dyDescent="0.3">
      <c r="C911" s="178"/>
      <c r="D911" s="178"/>
      <c r="E911" s="178"/>
      <c r="F911" s="178"/>
      <c r="G911" s="258"/>
      <c r="H911" s="141"/>
      <c r="I911" s="156"/>
      <c r="J911" s="165"/>
      <c r="K911" s="165"/>
      <c r="L911" s="165"/>
      <c r="M911" s="165"/>
      <c r="N911" s="165"/>
      <c r="O911" s="165"/>
      <c r="P911" s="165"/>
      <c r="Q911" s="165"/>
      <c r="R911" s="165"/>
      <c r="S911" s="165"/>
      <c r="T911" s="165"/>
      <c r="U911" s="165"/>
      <c r="V911" s="165"/>
      <c r="W911" s="165"/>
      <c r="X911" s="165"/>
    </row>
    <row r="912" spans="3:24" ht="15.75" customHeight="1" x14ac:dyDescent="0.3">
      <c r="C912" s="178"/>
      <c r="D912" s="178"/>
      <c r="E912" s="178"/>
      <c r="F912" s="178"/>
      <c r="G912" s="258"/>
      <c r="H912" s="141"/>
      <c r="I912" s="156"/>
      <c r="J912" s="165"/>
      <c r="K912" s="165"/>
      <c r="L912" s="165"/>
      <c r="M912" s="165"/>
      <c r="N912" s="165"/>
      <c r="O912" s="165"/>
      <c r="P912" s="165"/>
      <c r="Q912" s="165"/>
      <c r="R912" s="165"/>
      <c r="S912" s="165"/>
      <c r="T912" s="165"/>
      <c r="U912" s="165"/>
      <c r="V912" s="165"/>
      <c r="W912" s="165"/>
      <c r="X912" s="165"/>
    </row>
    <row r="913" spans="3:24" ht="15.75" customHeight="1" x14ac:dyDescent="0.3">
      <c r="C913" s="178"/>
      <c r="D913" s="178"/>
      <c r="E913" s="178"/>
      <c r="F913" s="178"/>
      <c r="G913" s="258"/>
      <c r="H913" s="141"/>
      <c r="I913" s="156"/>
      <c r="J913" s="165"/>
      <c r="K913" s="165"/>
      <c r="L913" s="165"/>
      <c r="M913" s="165"/>
      <c r="N913" s="165"/>
      <c r="O913" s="165"/>
      <c r="P913" s="165"/>
      <c r="Q913" s="165"/>
      <c r="R913" s="165"/>
      <c r="S913" s="165"/>
      <c r="T913" s="165"/>
      <c r="U913" s="165"/>
      <c r="V913" s="165"/>
      <c r="W913" s="165"/>
      <c r="X913" s="165"/>
    </row>
    <row r="914" spans="3:24" ht="15.75" customHeight="1" x14ac:dyDescent="0.3">
      <c r="C914" s="178"/>
      <c r="D914" s="178"/>
      <c r="E914" s="178"/>
      <c r="F914" s="178"/>
      <c r="G914" s="258"/>
      <c r="H914" s="141"/>
      <c r="I914" s="156"/>
      <c r="J914" s="165"/>
      <c r="K914" s="165"/>
      <c r="L914" s="165"/>
      <c r="M914" s="165"/>
      <c r="N914" s="165"/>
      <c r="O914" s="165"/>
      <c r="P914" s="165"/>
      <c r="Q914" s="165"/>
      <c r="R914" s="165"/>
      <c r="S914" s="165"/>
      <c r="T914" s="165"/>
      <c r="U914" s="165"/>
      <c r="V914" s="165"/>
      <c r="W914" s="165"/>
      <c r="X914" s="165"/>
    </row>
    <row r="915" spans="3:24" ht="15.75" customHeight="1" x14ac:dyDescent="0.3">
      <c r="C915" s="178"/>
      <c r="D915" s="178"/>
      <c r="E915" s="178"/>
      <c r="F915" s="178"/>
      <c r="G915" s="258"/>
      <c r="H915" s="141"/>
      <c r="I915" s="156"/>
      <c r="J915" s="165"/>
      <c r="K915" s="165"/>
      <c r="L915" s="165"/>
      <c r="M915" s="165"/>
      <c r="N915" s="165"/>
      <c r="O915" s="165"/>
      <c r="P915" s="165"/>
      <c r="Q915" s="165"/>
      <c r="R915" s="165"/>
      <c r="S915" s="165"/>
      <c r="T915" s="165"/>
      <c r="U915" s="165"/>
      <c r="V915" s="165"/>
      <c r="W915" s="165"/>
      <c r="X915" s="165"/>
    </row>
    <row r="916" spans="3:24" ht="15.75" customHeight="1" x14ac:dyDescent="0.3">
      <c r="C916" s="178"/>
      <c r="D916" s="178"/>
      <c r="E916" s="178"/>
      <c r="F916" s="178"/>
      <c r="G916" s="258"/>
      <c r="H916" s="141"/>
      <c r="I916" s="156"/>
      <c r="J916" s="165"/>
      <c r="K916" s="165"/>
      <c r="L916" s="165"/>
      <c r="M916" s="165"/>
      <c r="N916" s="165"/>
      <c r="O916" s="165"/>
      <c r="P916" s="165"/>
      <c r="Q916" s="165"/>
      <c r="R916" s="165"/>
      <c r="S916" s="165"/>
      <c r="T916" s="165"/>
      <c r="U916" s="165"/>
      <c r="V916" s="165"/>
      <c r="W916" s="165"/>
      <c r="X916" s="165"/>
    </row>
    <row r="917" spans="3:24" ht="15.75" customHeight="1" x14ac:dyDescent="0.3">
      <c r="C917" s="178"/>
      <c r="D917" s="178"/>
      <c r="E917" s="178"/>
      <c r="F917" s="178"/>
      <c r="G917" s="258"/>
      <c r="H917" s="141"/>
      <c r="I917" s="156"/>
      <c r="J917" s="165"/>
      <c r="K917" s="165"/>
      <c r="L917" s="165"/>
      <c r="M917" s="165"/>
      <c r="N917" s="165"/>
      <c r="O917" s="165"/>
      <c r="P917" s="165"/>
      <c r="Q917" s="165"/>
      <c r="R917" s="165"/>
      <c r="S917" s="165"/>
      <c r="T917" s="165"/>
      <c r="U917" s="165"/>
      <c r="V917" s="165"/>
      <c r="W917" s="165"/>
      <c r="X917" s="165"/>
    </row>
    <row r="918" spans="3:24" ht="15.75" customHeight="1" x14ac:dyDescent="0.3">
      <c r="C918" s="178"/>
      <c r="D918" s="178"/>
      <c r="E918" s="178"/>
      <c r="F918" s="178"/>
      <c r="G918" s="258"/>
      <c r="H918" s="141"/>
      <c r="I918" s="156"/>
      <c r="J918" s="165"/>
      <c r="K918" s="165"/>
      <c r="L918" s="165"/>
      <c r="M918" s="165"/>
      <c r="N918" s="165"/>
      <c r="O918" s="165"/>
      <c r="P918" s="165"/>
      <c r="Q918" s="165"/>
      <c r="R918" s="165"/>
      <c r="S918" s="165"/>
      <c r="T918" s="165"/>
      <c r="U918" s="165"/>
      <c r="V918" s="165"/>
      <c r="W918" s="165"/>
      <c r="X918" s="165"/>
    </row>
    <row r="919" spans="3:24" ht="15.75" customHeight="1" x14ac:dyDescent="0.3">
      <c r="C919" s="178"/>
      <c r="D919" s="178"/>
      <c r="E919" s="178"/>
      <c r="F919" s="178"/>
      <c r="G919" s="258"/>
      <c r="H919" s="141"/>
      <c r="I919" s="156"/>
      <c r="J919" s="165"/>
      <c r="K919" s="165"/>
      <c r="L919" s="165"/>
      <c r="M919" s="165"/>
      <c r="N919" s="165"/>
      <c r="O919" s="165"/>
      <c r="P919" s="165"/>
      <c r="Q919" s="165"/>
      <c r="R919" s="165"/>
      <c r="S919" s="165"/>
      <c r="T919" s="165"/>
      <c r="U919" s="165"/>
      <c r="V919" s="165"/>
      <c r="W919" s="165"/>
      <c r="X919" s="165"/>
    </row>
    <row r="920" spans="3:24" ht="15.75" customHeight="1" x14ac:dyDescent="0.3">
      <c r="C920" s="178"/>
      <c r="D920" s="178"/>
      <c r="E920" s="178"/>
      <c r="F920" s="178"/>
      <c r="G920" s="258"/>
      <c r="H920" s="141"/>
      <c r="I920" s="156"/>
      <c r="J920" s="165"/>
      <c r="K920" s="165"/>
      <c r="L920" s="165"/>
      <c r="M920" s="165"/>
      <c r="N920" s="165"/>
      <c r="O920" s="165"/>
      <c r="P920" s="165"/>
      <c r="Q920" s="165"/>
      <c r="R920" s="165"/>
      <c r="S920" s="165"/>
      <c r="T920" s="165"/>
      <c r="U920" s="165"/>
      <c r="V920" s="165"/>
      <c r="W920" s="165"/>
      <c r="X920" s="165"/>
    </row>
    <row r="921" spans="3:24" ht="15.75" customHeight="1" x14ac:dyDescent="0.3">
      <c r="C921" s="178"/>
      <c r="D921" s="178"/>
      <c r="E921" s="178"/>
      <c r="F921" s="178"/>
      <c r="G921" s="258"/>
      <c r="H921" s="141"/>
      <c r="I921" s="156"/>
      <c r="J921" s="165"/>
      <c r="K921" s="165"/>
      <c r="L921" s="165"/>
      <c r="M921" s="165"/>
      <c r="N921" s="165"/>
      <c r="O921" s="165"/>
      <c r="P921" s="165"/>
      <c r="Q921" s="165"/>
      <c r="R921" s="165"/>
      <c r="S921" s="165"/>
      <c r="T921" s="165"/>
      <c r="U921" s="165"/>
      <c r="V921" s="165"/>
      <c r="W921" s="165"/>
      <c r="X921" s="165"/>
    </row>
    <row r="922" spans="3:24" ht="15.75" customHeight="1" x14ac:dyDescent="0.3">
      <c r="C922" s="178"/>
      <c r="D922" s="178"/>
      <c r="E922" s="178"/>
      <c r="F922" s="178"/>
      <c r="G922" s="258"/>
      <c r="H922" s="141"/>
      <c r="I922" s="156"/>
      <c r="J922" s="165"/>
      <c r="K922" s="165"/>
      <c r="L922" s="165"/>
      <c r="M922" s="165"/>
      <c r="N922" s="165"/>
      <c r="O922" s="165"/>
      <c r="P922" s="165"/>
      <c r="Q922" s="165"/>
      <c r="R922" s="165"/>
      <c r="S922" s="165"/>
      <c r="T922" s="165"/>
      <c r="U922" s="165"/>
      <c r="V922" s="165"/>
      <c r="W922" s="165"/>
      <c r="X922" s="165"/>
    </row>
    <row r="923" spans="3:24" ht="15.75" customHeight="1" x14ac:dyDescent="0.3">
      <c r="C923" s="178"/>
      <c r="D923" s="178"/>
      <c r="E923" s="178"/>
      <c r="F923" s="178"/>
      <c r="G923" s="258"/>
      <c r="H923" s="141"/>
      <c r="I923" s="156"/>
      <c r="J923" s="165"/>
      <c r="K923" s="165"/>
      <c r="L923" s="165"/>
      <c r="M923" s="165"/>
      <c r="N923" s="165"/>
      <c r="O923" s="165"/>
      <c r="P923" s="165"/>
      <c r="Q923" s="165"/>
      <c r="R923" s="165"/>
      <c r="S923" s="165"/>
      <c r="T923" s="165"/>
      <c r="U923" s="165"/>
      <c r="V923" s="165"/>
      <c r="W923" s="165"/>
      <c r="X923" s="165"/>
    </row>
    <row r="924" spans="3:24" ht="15.75" customHeight="1" x14ac:dyDescent="0.3">
      <c r="C924" s="178"/>
      <c r="D924" s="178"/>
      <c r="E924" s="178"/>
      <c r="F924" s="178"/>
      <c r="G924" s="258"/>
      <c r="H924" s="141"/>
      <c r="I924" s="156"/>
      <c r="J924" s="165"/>
      <c r="K924" s="165"/>
      <c r="L924" s="165"/>
      <c r="M924" s="165"/>
      <c r="N924" s="165"/>
      <c r="O924" s="165"/>
      <c r="P924" s="165"/>
      <c r="Q924" s="165"/>
      <c r="R924" s="165"/>
      <c r="S924" s="165"/>
      <c r="T924" s="165"/>
      <c r="U924" s="165"/>
      <c r="V924" s="165"/>
      <c r="W924" s="165"/>
      <c r="X924" s="165"/>
    </row>
    <row r="925" spans="3:24" ht="15.75" customHeight="1" x14ac:dyDescent="0.3">
      <c r="C925" s="178"/>
      <c r="D925" s="178"/>
      <c r="E925" s="178"/>
      <c r="F925" s="178"/>
      <c r="G925" s="258"/>
      <c r="H925" s="141"/>
      <c r="I925" s="156"/>
      <c r="J925" s="165"/>
      <c r="K925" s="165"/>
      <c r="L925" s="165"/>
      <c r="M925" s="165"/>
      <c r="N925" s="165"/>
      <c r="O925" s="165"/>
      <c r="P925" s="165"/>
      <c r="Q925" s="165"/>
      <c r="R925" s="165"/>
      <c r="S925" s="165"/>
      <c r="T925" s="165"/>
      <c r="U925" s="165"/>
      <c r="V925" s="165"/>
      <c r="W925" s="165"/>
      <c r="X925" s="165"/>
    </row>
    <row r="926" spans="3:24" ht="15.75" customHeight="1" x14ac:dyDescent="0.3">
      <c r="C926" s="178"/>
      <c r="D926" s="178"/>
      <c r="E926" s="178"/>
      <c r="F926" s="178"/>
      <c r="G926" s="258"/>
      <c r="H926" s="141"/>
      <c r="I926" s="156"/>
      <c r="J926" s="165"/>
      <c r="K926" s="165"/>
      <c r="L926" s="165"/>
      <c r="M926" s="165"/>
      <c r="N926" s="165"/>
      <c r="O926" s="165"/>
      <c r="P926" s="165"/>
      <c r="Q926" s="165"/>
      <c r="R926" s="165"/>
      <c r="S926" s="165"/>
      <c r="T926" s="165"/>
      <c r="U926" s="165"/>
      <c r="V926" s="165"/>
      <c r="W926" s="165"/>
      <c r="X926" s="165"/>
    </row>
    <row r="927" spans="3:24" ht="15.75" customHeight="1" x14ac:dyDescent="0.3">
      <c r="C927" s="178"/>
      <c r="D927" s="178"/>
      <c r="E927" s="178"/>
      <c r="F927" s="178"/>
      <c r="G927" s="258"/>
      <c r="H927" s="141"/>
      <c r="I927" s="156"/>
      <c r="J927" s="165"/>
      <c r="K927" s="165"/>
      <c r="L927" s="165"/>
      <c r="M927" s="165"/>
      <c r="N927" s="165"/>
      <c r="O927" s="165"/>
      <c r="P927" s="165"/>
      <c r="Q927" s="165"/>
      <c r="R927" s="165"/>
      <c r="S927" s="165"/>
      <c r="T927" s="165"/>
      <c r="U927" s="165"/>
      <c r="V927" s="165"/>
      <c r="W927" s="165"/>
      <c r="X927" s="165"/>
    </row>
    <row r="928" spans="3:24" ht="15.75" customHeight="1" x14ac:dyDescent="0.3">
      <c r="C928" s="178"/>
      <c r="D928" s="178"/>
      <c r="E928" s="178"/>
      <c r="F928" s="178"/>
      <c r="G928" s="258"/>
      <c r="H928" s="141"/>
      <c r="I928" s="156"/>
      <c r="J928" s="165"/>
      <c r="K928" s="165"/>
      <c r="L928" s="165"/>
      <c r="M928" s="165"/>
      <c r="N928" s="165"/>
      <c r="O928" s="165"/>
      <c r="P928" s="165"/>
      <c r="Q928" s="165"/>
      <c r="R928" s="165"/>
      <c r="S928" s="165"/>
      <c r="T928" s="165"/>
      <c r="U928" s="165"/>
      <c r="V928" s="165"/>
      <c r="W928" s="165"/>
      <c r="X928" s="165"/>
    </row>
    <row r="929" spans="3:24" ht="15.75" customHeight="1" x14ac:dyDescent="0.3">
      <c r="C929" s="178"/>
      <c r="D929" s="178"/>
      <c r="E929" s="178"/>
      <c r="F929" s="178"/>
      <c r="G929" s="258"/>
      <c r="H929" s="141"/>
      <c r="I929" s="156"/>
      <c r="J929" s="165"/>
      <c r="K929" s="165"/>
      <c r="L929" s="165"/>
      <c r="M929" s="165"/>
      <c r="N929" s="165"/>
      <c r="O929" s="165"/>
      <c r="P929" s="165"/>
      <c r="Q929" s="165"/>
      <c r="R929" s="165"/>
      <c r="S929" s="165"/>
      <c r="T929" s="165"/>
      <c r="U929" s="165"/>
      <c r="V929" s="165"/>
      <c r="W929" s="165"/>
      <c r="X929" s="165"/>
    </row>
    <row r="930" spans="3:24" ht="15.75" customHeight="1" x14ac:dyDescent="0.3">
      <c r="C930" s="178"/>
      <c r="D930" s="178"/>
      <c r="E930" s="178"/>
      <c r="F930" s="178"/>
      <c r="G930" s="258"/>
      <c r="H930" s="141"/>
      <c r="I930" s="156"/>
      <c r="J930" s="165"/>
      <c r="K930" s="165"/>
      <c r="L930" s="165"/>
      <c r="M930" s="165"/>
      <c r="N930" s="165"/>
      <c r="O930" s="165"/>
      <c r="P930" s="165"/>
      <c r="Q930" s="165"/>
      <c r="R930" s="165"/>
      <c r="S930" s="165"/>
      <c r="T930" s="165"/>
      <c r="U930" s="165"/>
      <c r="V930" s="165"/>
      <c r="W930" s="165"/>
      <c r="X930" s="165"/>
    </row>
    <row r="931" spans="3:24" ht="15.75" customHeight="1" x14ac:dyDescent="0.3">
      <c r="C931" s="178"/>
      <c r="D931" s="178"/>
      <c r="E931" s="178"/>
      <c r="F931" s="178"/>
      <c r="G931" s="258"/>
      <c r="H931" s="141"/>
      <c r="I931" s="156"/>
      <c r="J931" s="165"/>
      <c r="K931" s="165"/>
      <c r="L931" s="165"/>
      <c r="M931" s="165"/>
      <c r="N931" s="165"/>
      <c r="O931" s="165"/>
      <c r="P931" s="165"/>
      <c r="Q931" s="165"/>
      <c r="R931" s="165"/>
      <c r="S931" s="165"/>
      <c r="T931" s="165"/>
      <c r="U931" s="165"/>
      <c r="V931" s="165"/>
      <c r="W931" s="165"/>
      <c r="X931" s="165"/>
    </row>
    <row r="932" spans="3:24" ht="15.75" customHeight="1" x14ac:dyDescent="0.3">
      <c r="C932" s="178"/>
      <c r="D932" s="178"/>
      <c r="E932" s="178"/>
      <c r="F932" s="178"/>
      <c r="G932" s="258"/>
      <c r="H932" s="141"/>
      <c r="I932" s="156"/>
      <c r="J932" s="165"/>
      <c r="K932" s="165"/>
      <c r="L932" s="165"/>
      <c r="M932" s="165"/>
      <c r="N932" s="165"/>
      <c r="O932" s="165"/>
      <c r="P932" s="165"/>
      <c r="Q932" s="165"/>
      <c r="R932" s="165"/>
      <c r="S932" s="165"/>
      <c r="T932" s="165"/>
      <c r="U932" s="165"/>
      <c r="V932" s="165"/>
      <c r="W932" s="165"/>
      <c r="X932" s="165"/>
    </row>
    <row r="933" spans="3:24" ht="15.75" customHeight="1" x14ac:dyDescent="0.3">
      <c r="C933" s="178"/>
      <c r="D933" s="178"/>
      <c r="E933" s="178"/>
      <c r="F933" s="178"/>
      <c r="G933" s="258"/>
      <c r="H933" s="141"/>
      <c r="I933" s="156"/>
      <c r="J933" s="165"/>
      <c r="K933" s="165"/>
      <c r="L933" s="165"/>
      <c r="M933" s="165"/>
      <c r="N933" s="165"/>
      <c r="O933" s="165"/>
      <c r="P933" s="165"/>
      <c r="Q933" s="165"/>
      <c r="R933" s="165"/>
      <c r="S933" s="165"/>
      <c r="T933" s="165"/>
      <c r="U933" s="165"/>
      <c r="V933" s="165"/>
      <c r="W933" s="165"/>
      <c r="X933" s="165"/>
    </row>
    <row r="934" spans="3:24" ht="15.75" customHeight="1" x14ac:dyDescent="0.3">
      <c r="C934" s="178"/>
      <c r="D934" s="178"/>
      <c r="E934" s="178"/>
      <c r="F934" s="178"/>
      <c r="G934" s="258"/>
      <c r="H934" s="141"/>
      <c r="I934" s="156"/>
      <c r="J934" s="165"/>
      <c r="K934" s="165"/>
      <c r="L934" s="165"/>
      <c r="M934" s="165"/>
      <c r="N934" s="165"/>
      <c r="O934" s="165"/>
      <c r="P934" s="165"/>
      <c r="Q934" s="165"/>
      <c r="R934" s="165"/>
      <c r="S934" s="165"/>
      <c r="T934" s="165"/>
      <c r="U934" s="165"/>
      <c r="V934" s="165"/>
      <c r="W934" s="165"/>
      <c r="X934" s="165"/>
    </row>
    <row r="935" spans="3:24" ht="15.75" customHeight="1" x14ac:dyDescent="0.3">
      <c r="C935" s="178"/>
      <c r="D935" s="178"/>
      <c r="E935" s="178"/>
      <c r="F935" s="178"/>
      <c r="G935" s="258"/>
      <c r="H935" s="141"/>
      <c r="I935" s="156"/>
      <c r="J935" s="165"/>
      <c r="K935" s="165"/>
      <c r="L935" s="165"/>
      <c r="M935" s="165"/>
      <c r="N935" s="165"/>
      <c r="O935" s="165"/>
      <c r="P935" s="165"/>
      <c r="Q935" s="165"/>
      <c r="R935" s="165"/>
      <c r="S935" s="165"/>
      <c r="T935" s="165"/>
      <c r="U935" s="165"/>
      <c r="V935" s="165"/>
      <c r="W935" s="165"/>
      <c r="X935" s="165"/>
    </row>
    <row r="936" spans="3:24" ht="15.75" customHeight="1" x14ac:dyDescent="0.3">
      <c r="C936" s="178"/>
      <c r="D936" s="178"/>
      <c r="E936" s="178"/>
      <c r="F936" s="178"/>
      <c r="G936" s="258"/>
      <c r="H936" s="141"/>
      <c r="I936" s="156"/>
      <c r="J936" s="165"/>
      <c r="K936" s="165"/>
      <c r="L936" s="165"/>
      <c r="M936" s="165"/>
      <c r="N936" s="165"/>
      <c r="O936" s="165"/>
      <c r="P936" s="165"/>
      <c r="Q936" s="165"/>
      <c r="R936" s="165"/>
      <c r="S936" s="165"/>
      <c r="T936" s="165"/>
      <c r="U936" s="165"/>
      <c r="V936" s="165"/>
      <c r="W936" s="165"/>
      <c r="X936" s="165"/>
    </row>
    <row r="937" spans="3:24" ht="15.75" customHeight="1" x14ac:dyDescent="0.3">
      <c r="C937" s="178"/>
      <c r="D937" s="178"/>
      <c r="E937" s="178"/>
      <c r="F937" s="178"/>
      <c r="G937" s="258"/>
      <c r="H937" s="141"/>
      <c r="I937" s="156"/>
      <c r="J937" s="165"/>
      <c r="K937" s="165"/>
      <c r="L937" s="165"/>
      <c r="M937" s="165"/>
      <c r="N937" s="165"/>
      <c r="O937" s="165"/>
      <c r="P937" s="165"/>
      <c r="Q937" s="165"/>
      <c r="R937" s="165"/>
      <c r="S937" s="165"/>
      <c r="T937" s="165"/>
      <c r="U937" s="165"/>
      <c r="V937" s="165"/>
      <c r="W937" s="165"/>
      <c r="X937" s="165"/>
    </row>
    <row r="938" spans="3:24" ht="15.75" customHeight="1" x14ac:dyDescent="0.3">
      <c r="C938" s="178"/>
      <c r="D938" s="178"/>
      <c r="E938" s="178"/>
      <c r="F938" s="178"/>
      <c r="G938" s="258"/>
      <c r="H938" s="141"/>
      <c r="I938" s="156"/>
      <c r="J938" s="165"/>
      <c r="K938" s="165"/>
      <c r="L938" s="165"/>
      <c r="M938" s="165"/>
      <c r="N938" s="165"/>
      <c r="O938" s="165"/>
      <c r="P938" s="165"/>
      <c r="Q938" s="165"/>
      <c r="R938" s="165"/>
      <c r="S938" s="165"/>
      <c r="T938" s="165"/>
      <c r="U938" s="165"/>
      <c r="V938" s="165"/>
      <c r="W938" s="165"/>
      <c r="X938" s="165"/>
    </row>
    <row r="939" spans="3:24" ht="15.75" customHeight="1" x14ac:dyDescent="0.3">
      <c r="C939" s="178"/>
      <c r="D939" s="178"/>
      <c r="E939" s="178"/>
      <c r="F939" s="178"/>
      <c r="G939" s="258"/>
      <c r="H939" s="141"/>
      <c r="I939" s="156"/>
      <c r="J939" s="165"/>
      <c r="K939" s="165"/>
      <c r="L939" s="165"/>
      <c r="M939" s="165"/>
      <c r="N939" s="165"/>
      <c r="O939" s="165"/>
      <c r="P939" s="165"/>
      <c r="Q939" s="165"/>
      <c r="R939" s="165"/>
      <c r="S939" s="165"/>
      <c r="T939" s="165"/>
      <c r="U939" s="165"/>
      <c r="V939" s="165"/>
      <c r="W939" s="165"/>
      <c r="X939" s="165"/>
    </row>
    <row r="940" spans="3:24" ht="15.75" customHeight="1" x14ac:dyDescent="0.3">
      <c r="C940" s="178"/>
      <c r="D940" s="178"/>
      <c r="E940" s="178"/>
      <c r="F940" s="178"/>
      <c r="G940" s="258"/>
      <c r="H940" s="141"/>
      <c r="I940" s="156"/>
      <c r="J940" s="165"/>
      <c r="K940" s="165"/>
      <c r="L940" s="165"/>
      <c r="M940" s="165"/>
      <c r="N940" s="165"/>
      <c r="O940" s="165"/>
      <c r="P940" s="165"/>
      <c r="Q940" s="165"/>
      <c r="R940" s="165"/>
      <c r="S940" s="165"/>
      <c r="T940" s="165"/>
      <c r="U940" s="165"/>
      <c r="V940" s="165"/>
      <c r="W940" s="165"/>
      <c r="X940" s="165"/>
    </row>
    <row r="941" spans="3:24" ht="15.75" customHeight="1" x14ac:dyDescent="0.3">
      <c r="C941" s="178"/>
      <c r="D941" s="178"/>
      <c r="E941" s="178"/>
      <c r="F941" s="178"/>
      <c r="G941" s="258"/>
      <c r="H941" s="141"/>
      <c r="I941" s="156"/>
      <c r="J941" s="165"/>
      <c r="K941" s="165"/>
      <c r="L941" s="165"/>
      <c r="M941" s="165"/>
      <c r="N941" s="165"/>
      <c r="O941" s="165"/>
      <c r="P941" s="165"/>
      <c r="Q941" s="165"/>
      <c r="R941" s="165"/>
      <c r="S941" s="165"/>
      <c r="T941" s="165"/>
      <c r="U941" s="165"/>
      <c r="V941" s="165"/>
      <c r="W941" s="165"/>
      <c r="X941" s="165"/>
    </row>
    <row r="942" spans="3:24" ht="15.75" customHeight="1" x14ac:dyDescent="0.3">
      <c r="C942" s="178"/>
      <c r="D942" s="178"/>
      <c r="E942" s="178"/>
      <c r="F942" s="178"/>
      <c r="G942" s="258"/>
      <c r="H942" s="141"/>
      <c r="I942" s="156"/>
      <c r="J942" s="165"/>
      <c r="K942" s="165"/>
      <c r="L942" s="165"/>
      <c r="M942" s="165"/>
      <c r="N942" s="165"/>
      <c r="O942" s="165"/>
      <c r="P942" s="165"/>
      <c r="Q942" s="165"/>
      <c r="R942" s="165"/>
      <c r="S942" s="165"/>
      <c r="T942" s="165"/>
      <c r="U942" s="165"/>
      <c r="V942" s="165"/>
      <c r="W942" s="165"/>
      <c r="X942" s="165"/>
    </row>
    <row r="943" spans="3:24" ht="15.75" customHeight="1" x14ac:dyDescent="0.3">
      <c r="C943" s="178"/>
      <c r="D943" s="178"/>
      <c r="E943" s="178"/>
      <c r="F943" s="178"/>
      <c r="G943" s="258"/>
      <c r="H943" s="141"/>
      <c r="I943" s="156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  <c r="T943" s="165"/>
      <c r="U943" s="165"/>
      <c r="V943" s="165"/>
      <c r="W943" s="165"/>
      <c r="X943" s="165"/>
    </row>
    <row r="944" spans="3:24" ht="15.75" customHeight="1" x14ac:dyDescent="0.3">
      <c r="C944" s="178"/>
      <c r="D944" s="178"/>
      <c r="E944" s="178"/>
      <c r="F944" s="178"/>
      <c r="G944" s="258"/>
      <c r="H944" s="141"/>
      <c r="I944" s="156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</row>
    <row r="945" spans="3:24" ht="15.75" customHeight="1" x14ac:dyDescent="0.3">
      <c r="C945" s="178"/>
      <c r="D945" s="178"/>
      <c r="E945" s="178"/>
      <c r="F945" s="178"/>
      <c r="G945" s="258"/>
      <c r="H945" s="141"/>
      <c r="I945" s="156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</row>
    <row r="946" spans="3:24" ht="15.75" customHeight="1" x14ac:dyDescent="0.3">
      <c r="C946" s="178"/>
      <c r="D946" s="178"/>
      <c r="E946" s="178"/>
      <c r="F946" s="178"/>
      <c r="G946" s="258"/>
      <c r="H946" s="141"/>
      <c r="I946" s="156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</row>
    <row r="947" spans="3:24" ht="15.75" customHeight="1" x14ac:dyDescent="0.3">
      <c r="C947" s="178"/>
      <c r="D947" s="178"/>
      <c r="E947" s="178"/>
      <c r="F947" s="178"/>
      <c r="G947" s="258"/>
      <c r="H947" s="141"/>
      <c r="I947" s="156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</row>
    <row r="948" spans="3:24" ht="15.75" customHeight="1" x14ac:dyDescent="0.3">
      <c r="C948" s="178"/>
      <c r="D948" s="178"/>
      <c r="E948" s="178"/>
      <c r="F948" s="178"/>
      <c r="G948" s="258"/>
      <c r="H948" s="141"/>
      <c r="I948" s="156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</row>
    <row r="949" spans="3:24" ht="15.75" customHeight="1" x14ac:dyDescent="0.3">
      <c r="C949" s="178"/>
      <c r="D949" s="178"/>
      <c r="E949" s="178"/>
      <c r="F949" s="178"/>
      <c r="G949" s="258"/>
      <c r="H949" s="141"/>
      <c r="I949" s="156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</row>
    <row r="950" spans="3:24" ht="15.75" customHeight="1" x14ac:dyDescent="0.3">
      <c r="C950" s="178"/>
      <c r="D950" s="178"/>
      <c r="E950" s="178"/>
      <c r="F950" s="178"/>
      <c r="G950" s="258"/>
      <c r="H950" s="141"/>
      <c r="I950" s="156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</row>
    <row r="951" spans="3:24" ht="15.75" customHeight="1" x14ac:dyDescent="0.3">
      <c r="C951" s="178"/>
      <c r="D951" s="178"/>
      <c r="E951" s="178"/>
      <c r="F951" s="178"/>
      <c r="G951" s="258"/>
      <c r="H951" s="141"/>
      <c r="I951" s="156"/>
      <c r="J951" s="165"/>
      <c r="K951" s="165"/>
      <c r="L951" s="165"/>
      <c r="M951" s="165"/>
      <c r="N951" s="165"/>
      <c r="O951" s="165"/>
      <c r="P951" s="165"/>
      <c r="Q951" s="165"/>
      <c r="R951" s="165"/>
      <c r="S951" s="165"/>
      <c r="T951" s="165"/>
      <c r="U951" s="165"/>
      <c r="V951" s="165"/>
      <c r="W951" s="165"/>
      <c r="X951" s="165"/>
    </row>
    <row r="952" spans="3:24" ht="15.75" customHeight="1" x14ac:dyDescent="0.3">
      <c r="C952" s="178"/>
      <c r="D952" s="178"/>
      <c r="E952" s="178"/>
      <c r="F952" s="178"/>
      <c r="G952" s="258"/>
      <c r="H952" s="141"/>
      <c r="I952" s="156"/>
      <c r="J952" s="165"/>
      <c r="K952" s="165"/>
      <c r="L952" s="165"/>
      <c r="M952" s="165"/>
      <c r="N952" s="165"/>
      <c r="O952" s="165"/>
      <c r="P952" s="165"/>
      <c r="Q952" s="165"/>
      <c r="R952" s="165"/>
      <c r="S952" s="165"/>
      <c r="T952" s="165"/>
      <c r="U952" s="165"/>
      <c r="V952" s="165"/>
      <c r="W952" s="165"/>
      <c r="X952" s="165"/>
    </row>
    <row r="953" spans="3:24" ht="15.75" customHeight="1" x14ac:dyDescent="0.3">
      <c r="C953" s="178"/>
      <c r="D953" s="178"/>
      <c r="E953" s="178"/>
      <c r="F953" s="178"/>
      <c r="G953" s="258"/>
      <c r="H953" s="141"/>
      <c r="I953" s="156"/>
      <c r="J953" s="165"/>
      <c r="K953" s="165"/>
      <c r="L953" s="165"/>
      <c r="M953" s="165"/>
      <c r="N953" s="165"/>
      <c r="O953" s="165"/>
      <c r="P953" s="165"/>
      <c r="Q953" s="165"/>
      <c r="R953" s="165"/>
      <c r="S953" s="165"/>
      <c r="T953" s="165"/>
      <c r="U953" s="165"/>
      <c r="V953" s="165"/>
      <c r="W953" s="165"/>
      <c r="X953" s="165"/>
    </row>
    <row r="954" spans="3:24" ht="15.75" customHeight="1" x14ac:dyDescent="0.3">
      <c r="C954" s="178"/>
      <c r="D954" s="178"/>
      <c r="E954" s="178"/>
      <c r="F954" s="178"/>
      <c r="G954" s="258"/>
      <c r="H954" s="141"/>
      <c r="I954" s="156"/>
      <c r="J954" s="165"/>
      <c r="K954" s="165"/>
      <c r="L954" s="165"/>
      <c r="M954" s="165"/>
      <c r="N954" s="165"/>
      <c r="O954" s="165"/>
      <c r="P954" s="165"/>
      <c r="Q954" s="165"/>
      <c r="R954" s="165"/>
      <c r="S954" s="165"/>
      <c r="T954" s="165"/>
      <c r="U954" s="165"/>
      <c r="V954" s="165"/>
      <c r="W954" s="165"/>
      <c r="X954" s="165"/>
    </row>
    <row r="955" spans="3:24" ht="15.75" customHeight="1" x14ac:dyDescent="0.3">
      <c r="C955" s="178"/>
      <c r="D955" s="178"/>
      <c r="E955" s="178"/>
      <c r="F955" s="178"/>
      <c r="G955" s="258"/>
      <c r="H955" s="141"/>
      <c r="I955" s="156"/>
      <c r="J955" s="165"/>
      <c r="K955" s="165"/>
      <c r="L955" s="165"/>
      <c r="M955" s="165"/>
      <c r="N955" s="165"/>
      <c r="O955" s="165"/>
      <c r="P955" s="165"/>
      <c r="Q955" s="165"/>
      <c r="R955" s="165"/>
      <c r="S955" s="165"/>
      <c r="T955" s="165"/>
      <c r="U955" s="165"/>
      <c r="V955" s="165"/>
      <c r="W955" s="165"/>
      <c r="X955" s="165"/>
    </row>
    <row r="956" spans="3:24" ht="15.75" customHeight="1" x14ac:dyDescent="0.3">
      <c r="C956" s="178"/>
      <c r="D956" s="178"/>
      <c r="E956" s="178"/>
      <c r="F956" s="178"/>
      <c r="G956" s="258"/>
      <c r="H956" s="141"/>
      <c r="I956" s="156"/>
      <c r="J956" s="165"/>
      <c r="K956" s="165"/>
      <c r="L956" s="165"/>
      <c r="M956" s="165"/>
      <c r="N956" s="165"/>
      <c r="O956" s="165"/>
      <c r="P956" s="165"/>
      <c r="Q956" s="165"/>
      <c r="R956" s="165"/>
      <c r="S956" s="165"/>
      <c r="T956" s="165"/>
      <c r="U956" s="165"/>
      <c r="V956" s="165"/>
      <c r="W956" s="165"/>
      <c r="X956" s="165"/>
    </row>
    <row r="957" spans="3:24" ht="15.75" customHeight="1" x14ac:dyDescent="0.3">
      <c r="C957" s="178"/>
      <c r="D957" s="178"/>
      <c r="E957" s="178"/>
      <c r="F957" s="178"/>
      <c r="G957" s="258"/>
      <c r="H957" s="141"/>
      <c r="I957" s="156"/>
      <c r="J957" s="165"/>
      <c r="K957" s="165"/>
      <c r="L957" s="165"/>
      <c r="M957" s="165"/>
      <c r="N957" s="165"/>
      <c r="O957" s="165"/>
      <c r="P957" s="165"/>
      <c r="Q957" s="165"/>
      <c r="R957" s="165"/>
      <c r="S957" s="165"/>
      <c r="T957" s="165"/>
      <c r="U957" s="165"/>
      <c r="V957" s="165"/>
      <c r="W957" s="165"/>
      <c r="X957" s="165"/>
    </row>
    <row r="958" spans="3:24" ht="15.75" customHeight="1" x14ac:dyDescent="0.3">
      <c r="C958" s="178"/>
      <c r="D958" s="178"/>
      <c r="E958" s="178"/>
      <c r="F958" s="178"/>
      <c r="G958" s="258"/>
      <c r="H958" s="141"/>
      <c r="I958" s="156"/>
      <c r="J958" s="165"/>
      <c r="K958" s="165"/>
      <c r="L958" s="165"/>
      <c r="M958" s="165"/>
      <c r="N958" s="165"/>
      <c r="O958" s="165"/>
      <c r="P958" s="165"/>
      <c r="Q958" s="165"/>
      <c r="R958" s="165"/>
      <c r="S958" s="165"/>
      <c r="T958" s="165"/>
      <c r="U958" s="165"/>
      <c r="V958" s="165"/>
      <c r="W958" s="165"/>
      <c r="X958" s="165"/>
    </row>
    <row r="959" spans="3:24" ht="15.75" customHeight="1" x14ac:dyDescent="0.3">
      <c r="C959" s="178"/>
      <c r="D959" s="178"/>
      <c r="E959" s="178"/>
      <c r="F959" s="178"/>
      <c r="G959" s="258"/>
      <c r="H959" s="141"/>
      <c r="I959" s="156"/>
      <c r="J959" s="165"/>
      <c r="K959" s="165"/>
      <c r="L959" s="165"/>
      <c r="M959" s="165"/>
      <c r="N959" s="165"/>
      <c r="O959" s="165"/>
      <c r="P959" s="165"/>
      <c r="Q959" s="165"/>
      <c r="R959" s="165"/>
      <c r="S959" s="165"/>
      <c r="T959" s="165"/>
      <c r="U959" s="165"/>
      <c r="V959" s="165"/>
      <c r="W959" s="165"/>
      <c r="X959" s="165"/>
    </row>
    <row r="960" spans="3:24" ht="15.75" customHeight="1" x14ac:dyDescent="0.3">
      <c r="C960" s="178"/>
      <c r="D960" s="178"/>
      <c r="E960" s="178"/>
      <c r="F960" s="178"/>
      <c r="G960" s="258"/>
      <c r="H960" s="141"/>
      <c r="I960" s="156"/>
      <c r="J960" s="165"/>
      <c r="K960" s="165"/>
      <c r="L960" s="165"/>
      <c r="M960" s="165"/>
      <c r="N960" s="165"/>
      <c r="O960" s="165"/>
      <c r="P960" s="165"/>
      <c r="Q960" s="165"/>
      <c r="R960" s="165"/>
      <c r="S960" s="165"/>
      <c r="T960" s="165"/>
      <c r="U960" s="165"/>
      <c r="V960" s="165"/>
      <c r="W960" s="165"/>
      <c r="X960" s="165"/>
    </row>
    <row r="961" spans="3:24" ht="15.75" customHeight="1" x14ac:dyDescent="0.3">
      <c r="C961" s="178"/>
      <c r="D961" s="178"/>
      <c r="E961" s="178"/>
      <c r="F961" s="178"/>
      <c r="G961" s="258"/>
      <c r="H961" s="141"/>
      <c r="I961" s="156"/>
      <c r="J961" s="165"/>
      <c r="K961" s="165"/>
      <c r="L961" s="165"/>
      <c r="M961" s="165"/>
      <c r="N961" s="165"/>
      <c r="O961" s="165"/>
      <c r="P961" s="165"/>
      <c r="Q961" s="165"/>
      <c r="R961" s="165"/>
      <c r="S961" s="165"/>
      <c r="T961" s="165"/>
      <c r="U961" s="165"/>
      <c r="V961" s="165"/>
      <c r="W961" s="165"/>
      <c r="X961" s="165"/>
    </row>
    <row r="962" spans="3:24" ht="15.75" customHeight="1" x14ac:dyDescent="0.3">
      <c r="C962" s="178"/>
      <c r="D962" s="178"/>
      <c r="E962" s="178"/>
      <c r="F962" s="178"/>
      <c r="G962" s="258"/>
      <c r="H962" s="141"/>
      <c r="I962" s="156"/>
      <c r="J962" s="165"/>
      <c r="K962" s="165"/>
      <c r="L962" s="165"/>
      <c r="M962" s="165"/>
      <c r="N962" s="165"/>
      <c r="O962" s="165"/>
      <c r="P962" s="165"/>
      <c r="Q962" s="165"/>
      <c r="R962" s="165"/>
      <c r="S962" s="165"/>
      <c r="T962" s="165"/>
      <c r="U962" s="165"/>
      <c r="V962" s="165"/>
      <c r="W962" s="165"/>
      <c r="X962" s="165"/>
    </row>
    <row r="963" spans="3:24" ht="15.75" customHeight="1" x14ac:dyDescent="0.3">
      <c r="C963" s="178"/>
      <c r="D963" s="178"/>
      <c r="E963" s="178"/>
      <c r="F963" s="178"/>
      <c r="G963" s="258"/>
      <c r="H963" s="141"/>
      <c r="I963" s="156"/>
      <c r="J963" s="165"/>
      <c r="K963" s="165"/>
      <c r="L963" s="165"/>
      <c r="M963" s="165"/>
      <c r="N963" s="165"/>
      <c r="O963" s="165"/>
      <c r="P963" s="165"/>
      <c r="Q963" s="165"/>
      <c r="R963" s="165"/>
      <c r="S963" s="165"/>
      <c r="T963" s="165"/>
      <c r="U963" s="165"/>
      <c r="V963" s="165"/>
      <c r="W963" s="165"/>
      <c r="X963" s="165"/>
    </row>
    <row r="964" spans="3:24" ht="15.75" customHeight="1" x14ac:dyDescent="0.3">
      <c r="C964" s="178"/>
      <c r="D964" s="178"/>
      <c r="E964" s="178"/>
      <c r="F964" s="178"/>
      <c r="G964" s="258"/>
      <c r="H964" s="141"/>
      <c r="I964" s="156"/>
      <c r="J964" s="165"/>
      <c r="K964" s="165"/>
      <c r="L964" s="165"/>
      <c r="M964" s="165"/>
      <c r="N964" s="165"/>
      <c r="O964" s="165"/>
      <c r="P964" s="165"/>
      <c r="Q964" s="165"/>
      <c r="R964" s="165"/>
      <c r="S964" s="165"/>
      <c r="T964" s="165"/>
      <c r="U964" s="165"/>
      <c r="V964" s="165"/>
      <c r="W964" s="165"/>
      <c r="X964" s="165"/>
    </row>
    <row r="965" spans="3:24" ht="15.75" customHeight="1" x14ac:dyDescent="0.3">
      <c r="C965" s="178"/>
      <c r="D965" s="178"/>
      <c r="E965" s="178"/>
      <c r="F965" s="178"/>
      <c r="G965" s="258"/>
      <c r="H965" s="141"/>
      <c r="I965" s="156"/>
      <c r="J965" s="165"/>
      <c r="K965" s="165"/>
      <c r="L965" s="165"/>
      <c r="M965" s="165"/>
      <c r="N965" s="165"/>
      <c r="O965" s="165"/>
      <c r="P965" s="165"/>
      <c r="Q965" s="165"/>
      <c r="R965" s="165"/>
      <c r="S965" s="165"/>
      <c r="T965" s="165"/>
      <c r="U965" s="165"/>
      <c r="V965" s="165"/>
      <c r="W965" s="165"/>
      <c r="X965" s="165"/>
    </row>
    <row r="966" spans="3:24" ht="15.75" customHeight="1" x14ac:dyDescent="0.3">
      <c r="C966" s="178"/>
      <c r="D966" s="178"/>
      <c r="E966" s="178"/>
      <c r="F966" s="178"/>
      <c r="G966" s="258"/>
      <c r="H966" s="141"/>
      <c r="I966" s="156"/>
      <c r="J966" s="165"/>
      <c r="K966" s="165"/>
      <c r="L966" s="165"/>
      <c r="M966" s="165"/>
      <c r="N966" s="165"/>
      <c r="O966" s="165"/>
      <c r="P966" s="165"/>
      <c r="Q966" s="165"/>
      <c r="R966" s="165"/>
      <c r="S966" s="165"/>
      <c r="T966" s="165"/>
      <c r="U966" s="165"/>
      <c r="V966" s="165"/>
      <c r="W966" s="165"/>
      <c r="X966" s="165"/>
    </row>
    <row r="967" spans="3:24" ht="15.75" customHeight="1" x14ac:dyDescent="0.3">
      <c r="C967" s="178"/>
      <c r="D967" s="178"/>
      <c r="E967" s="178"/>
      <c r="F967" s="178"/>
      <c r="G967" s="258"/>
      <c r="H967" s="141"/>
      <c r="I967" s="156"/>
      <c r="J967" s="165"/>
      <c r="K967" s="165"/>
      <c r="L967" s="165"/>
      <c r="M967" s="165"/>
      <c r="N967" s="165"/>
      <c r="O967" s="165"/>
      <c r="P967" s="165"/>
      <c r="Q967" s="165"/>
      <c r="R967" s="165"/>
      <c r="S967" s="165"/>
      <c r="T967" s="165"/>
      <c r="U967" s="165"/>
      <c r="V967" s="165"/>
      <c r="W967" s="165"/>
      <c r="X967" s="165"/>
    </row>
    <row r="968" spans="3:24" ht="15.75" customHeight="1" x14ac:dyDescent="0.3">
      <c r="C968" s="178"/>
      <c r="D968" s="178"/>
      <c r="E968" s="178"/>
      <c r="F968" s="178"/>
      <c r="G968" s="258"/>
      <c r="H968" s="141"/>
      <c r="I968" s="156"/>
      <c r="J968" s="165"/>
      <c r="K968" s="165"/>
      <c r="L968" s="165"/>
      <c r="M968" s="165"/>
      <c r="N968" s="165"/>
      <c r="O968" s="165"/>
      <c r="P968" s="165"/>
      <c r="Q968" s="165"/>
      <c r="R968" s="165"/>
      <c r="S968" s="165"/>
      <c r="T968" s="165"/>
      <c r="U968" s="165"/>
      <c r="V968" s="165"/>
      <c r="W968" s="165"/>
      <c r="X968" s="165"/>
    </row>
    <row r="969" spans="3:24" ht="15.75" customHeight="1" x14ac:dyDescent="0.3">
      <c r="C969" s="178"/>
      <c r="D969" s="178"/>
      <c r="E969" s="178"/>
      <c r="F969" s="178"/>
      <c r="G969" s="258"/>
      <c r="H969" s="141"/>
      <c r="I969" s="156"/>
      <c r="J969" s="165"/>
      <c r="K969" s="165"/>
      <c r="L969" s="165"/>
      <c r="M969" s="165"/>
      <c r="N969" s="165"/>
      <c r="O969" s="165"/>
      <c r="P969" s="165"/>
      <c r="Q969" s="165"/>
      <c r="R969" s="165"/>
      <c r="S969" s="165"/>
      <c r="T969" s="165"/>
      <c r="U969" s="165"/>
      <c r="V969" s="165"/>
      <c r="W969" s="165"/>
      <c r="X969" s="165"/>
    </row>
    <row r="970" spans="3:24" ht="15.75" customHeight="1" x14ac:dyDescent="0.3">
      <c r="C970" s="178"/>
      <c r="D970" s="178"/>
      <c r="E970" s="178"/>
      <c r="F970" s="178"/>
      <c r="G970" s="258"/>
      <c r="H970" s="141"/>
      <c r="I970" s="156"/>
      <c r="J970" s="165"/>
      <c r="K970" s="165"/>
      <c r="L970" s="165"/>
      <c r="M970" s="165"/>
      <c r="N970" s="165"/>
      <c r="O970" s="165"/>
      <c r="P970" s="165"/>
      <c r="Q970" s="165"/>
      <c r="R970" s="165"/>
      <c r="S970" s="165"/>
      <c r="T970" s="165"/>
      <c r="U970" s="165"/>
      <c r="V970" s="165"/>
      <c r="W970" s="165"/>
      <c r="X970" s="165"/>
    </row>
    <row r="971" spans="3:24" ht="15.75" customHeight="1" x14ac:dyDescent="0.3">
      <c r="C971" s="178"/>
      <c r="D971" s="178"/>
      <c r="E971" s="178"/>
      <c r="F971" s="178"/>
      <c r="G971" s="258"/>
      <c r="H971" s="141"/>
      <c r="I971" s="156"/>
      <c r="J971" s="165"/>
      <c r="K971" s="165"/>
      <c r="L971" s="165"/>
      <c r="M971" s="165"/>
      <c r="N971" s="165"/>
      <c r="O971" s="165"/>
      <c r="P971" s="165"/>
      <c r="Q971" s="165"/>
      <c r="R971" s="165"/>
      <c r="S971" s="165"/>
      <c r="T971" s="165"/>
      <c r="U971" s="165"/>
      <c r="V971" s="165"/>
      <c r="W971" s="165"/>
      <c r="X971" s="165"/>
    </row>
    <row r="972" spans="3:24" ht="15.75" customHeight="1" x14ac:dyDescent="0.3">
      <c r="C972" s="178"/>
      <c r="D972" s="178"/>
      <c r="E972" s="178"/>
      <c r="F972" s="178"/>
      <c r="G972" s="258"/>
      <c r="H972" s="141"/>
      <c r="I972" s="156"/>
      <c r="J972" s="165"/>
      <c r="K972" s="165"/>
      <c r="L972" s="165"/>
      <c r="M972" s="165"/>
      <c r="N972" s="165"/>
      <c r="O972" s="165"/>
      <c r="P972" s="165"/>
      <c r="Q972" s="165"/>
      <c r="R972" s="165"/>
      <c r="S972" s="165"/>
      <c r="T972" s="165"/>
      <c r="U972" s="165"/>
      <c r="V972" s="165"/>
      <c r="W972" s="165"/>
      <c r="X972" s="165"/>
    </row>
    <row r="973" spans="3:24" ht="15.75" customHeight="1" x14ac:dyDescent="0.3">
      <c r="C973" s="178"/>
      <c r="D973" s="178"/>
      <c r="E973" s="178"/>
      <c r="F973" s="178"/>
      <c r="G973" s="258"/>
      <c r="H973" s="141"/>
      <c r="I973" s="156"/>
      <c r="J973" s="165"/>
      <c r="K973" s="165"/>
      <c r="L973" s="165"/>
      <c r="M973" s="165"/>
      <c r="N973" s="165"/>
      <c r="O973" s="165"/>
      <c r="P973" s="165"/>
      <c r="Q973" s="165"/>
      <c r="R973" s="165"/>
      <c r="S973" s="165"/>
      <c r="T973" s="165"/>
      <c r="U973" s="165"/>
      <c r="V973" s="165"/>
      <c r="W973" s="165"/>
      <c r="X973" s="165"/>
    </row>
    <row r="974" spans="3:24" ht="15.75" customHeight="1" x14ac:dyDescent="0.3">
      <c r="C974" s="178"/>
      <c r="D974" s="178"/>
      <c r="E974" s="178"/>
      <c r="F974" s="178"/>
      <c r="G974" s="258"/>
      <c r="H974" s="141"/>
      <c r="I974" s="156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</row>
    <row r="975" spans="3:24" ht="15.75" customHeight="1" x14ac:dyDescent="0.3">
      <c r="C975" s="178"/>
      <c r="D975" s="178"/>
      <c r="E975" s="178"/>
      <c r="F975" s="178"/>
      <c r="G975" s="258"/>
      <c r="H975" s="141"/>
      <c r="I975" s="156"/>
      <c r="J975" s="165"/>
      <c r="K975" s="165"/>
      <c r="L975" s="165"/>
      <c r="M975" s="165"/>
      <c r="N975" s="165"/>
      <c r="O975" s="165"/>
      <c r="P975" s="165"/>
      <c r="Q975" s="165"/>
      <c r="R975" s="165"/>
      <c r="S975" s="165"/>
      <c r="T975" s="165"/>
      <c r="U975" s="165"/>
      <c r="V975" s="165"/>
      <c r="W975" s="165"/>
      <c r="X975" s="165"/>
    </row>
    <row r="976" spans="3:24" ht="15.75" customHeight="1" x14ac:dyDescent="0.3">
      <c r="C976" s="178"/>
      <c r="D976" s="178"/>
      <c r="E976" s="178"/>
      <c r="F976" s="178"/>
      <c r="G976" s="258"/>
      <c r="H976" s="141"/>
      <c r="I976" s="156"/>
      <c r="J976" s="165"/>
      <c r="K976" s="165"/>
      <c r="L976" s="165"/>
      <c r="M976" s="165"/>
      <c r="N976" s="165"/>
      <c r="O976" s="165"/>
      <c r="P976" s="165"/>
      <c r="Q976" s="165"/>
      <c r="R976" s="165"/>
      <c r="S976" s="165"/>
      <c r="T976" s="165"/>
      <c r="U976" s="165"/>
      <c r="V976" s="165"/>
      <c r="W976" s="165"/>
      <c r="X976" s="165"/>
    </row>
    <row r="977" spans="3:24" ht="15.75" customHeight="1" x14ac:dyDescent="0.3">
      <c r="C977" s="178"/>
      <c r="D977" s="178"/>
      <c r="E977" s="178"/>
      <c r="F977" s="178"/>
      <c r="G977" s="258"/>
      <c r="H977" s="141"/>
      <c r="I977" s="156"/>
      <c r="J977" s="165"/>
      <c r="K977" s="165"/>
      <c r="L977" s="165"/>
      <c r="M977" s="165"/>
      <c r="N977" s="165"/>
      <c r="O977" s="165"/>
      <c r="P977" s="165"/>
      <c r="Q977" s="165"/>
      <c r="R977" s="165"/>
      <c r="S977" s="165"/>
      <c r="T977" s="165"/>
      <c r="U977" s="165"/>
      <c r="V977" s="165"/>
      <c r="W977" s="165"/>
      <c r="X977" s="165"/>
    </row>
    <row r="978" spans="3:24" ht="15.75" customHeight="1" x14ac:dyDescent="0.3">
      <c r="C978" s="178"/>
      <c r="D978" s="178"/>
      <c r="E978" s="178"/>
      <c r="F978" s="178"/>
      <c r="G978" s="258"/>
      <c r="H978" s="141"/>
      <c r="I978" s="156"/>
      <c r="J978" s="165"/>
      <c r="K978" s="165"/>
      <c r="L978" s="165"/>
      <c r="M978" s="165"/>
      <c r="N978" s="165"/>
      <c r="O978" s="165"/>
      <c r="P978" s="165"/>
      <c r="Q978" s="165"/>
      <c r="R978" s="165"/>
      <c r="S978" s="165"/>
      <c r="T978" s="165"/>
      <c r="U978" s="165"/>
      <c r="V978" s="165"/>
      <c r="W978" s="165"/>
      <c r="X978" s="165"/>
    </row>
    <row r="979" spans="3:24" ht="15.75" customHeight="1" x14ac:dyDescent="0.3">
      <c r="C979" s="178"/>
      <c r="D979" s="178"/>
      <c r="E979" s="178"/>
      <c r="F979" s="178"/>
      <c r="G979" s="258"/>
      <c r="H979" s="141"/>
      <c r="I979" s="156"/>
      <c r="J979" s="165"/>
      <c r="K979" s="165"/>
      <c r="L979" s="165"/>
      <c r="M979" s="165"/>
      <c r="N979" s="165"/>
      <c r="O979" s="165"/>
      <c r="P979" s="165"/>
      <c r="Q979" s="165"/>
      <c r="R979" s="165"/>
      <c r="S979" s="165"/>
      <c r="T979" s="165"/>
      <c r="U979" s="165"/>
      <c r="V979" s="165"/>
      <c r="W979" s="165"/>
      <c r="X979" s="165"/>
    </row>
    <row r="980" spans="3:24" ht="15.75" customHeight="1" x14ac:dyDescent="0.3">
      <c r="C980" s="178"/>
      <c r="D980" s="178"/>
      <c r="E980" s="178"/>
      <c r="F980" s="178"/>
      <c r="G980" s="258"/>
      <c r="H980" s="141"/>
      <c r="I980" s="156"/>
      <c r="J980" s="165"/>
      <c r="K980" s="165"/>
      <c r="L980" s="165"/>
      <c r="M980" s="165"/>
      <c r="N980" s="165"/>
      <c r="O980" s="165"/>
      <c r="P980" s="165"/>
      <c r="Q980" s="165"/>
      <c r="R980" s="165"/>
      <c r="S980" s="165"/>
      <c r="T980" s="165"/>
      <c r="U980" s="165"/>
      <c r="V980" s="165"/>
      <c r="W980" s="165"/>
      <c r="X980" s="165"/>
    </row>
    <row r="981" spans="3:24" ht="15.75" customHeight="1" x14ac:dyDescent="0.3">
      <c r="C981" s="178"/>
      <c r="D981" s="178"/>
      <c r="E981" s="178"/>
      <c r="F981" s="178"/>
      <c r="G981" s="258"/>
      <c r="H981" s="141"/>
      <c r="I981" s="156"/>
      <c r="J981" s="165"/>
      <c r="K981" s="165"/>
      <c r="L981" s="165"/>
      <c r="M981" s="165"/>
      <c r="N981" s="165"/>
      <c r="O981" s="165"/>
      <c r="P981" s="165"/>
      <c r="Q981" s="165"/>
      <c r="R981" s="165"/>
      <c r="S981" s="165"/>
      <c r="T981" s="165"/>
      <c r="U981" s="165"/>
      <c r="V981" s="165"/>
      <c r="W981" s="165"/>
      <c r="X981" s="165"/>
    </row>
    <row r="982" spans="3:24" ht="15.75" customHeight="1" x14ac:dyDescent="0.3">
      <c r="C982" s="178"/>
      <c r="D982" s="178"/>
      <c r="E982" s="178"/>
      <c r="F982" s="178"/>
      <c r="G982" s="258"/>
      <c r="H982" s="141"/>
      <c r="I982" s="156"/>
      <c r="J982" s="165"/>
      <c r="K982" s="165"/>
      <c r="L982" s="165"/>
      <c r="M982" s="165"/>
      <c r="N982" s="165"/>
      <c r="O982" s="165"/>
      <c r="P982" s="165"/>
      <c r="Q982" s="165"/>
      <c r="R982" s="165"/>
      <c r="S982" s="165"/>
      <c r="T982" s="165"/>
      <c r="U982" s="165"/>
      <c r="V982" s="165"/>
      <c r="W982" s="165"/>
      <c r="X982" s="165"/>
    </row>
    <row r="983" spans="3:24" ht="15.75" customHeight="1" x14ac:dyDescent="0.3">
      <c r="C983" s="178"/>
      <c r="D983" s="178"/>
      <c r="E983" s="178"/>
      <c r="F983" s="178"/>
      <c r="G983" s="258"/>
      <c r="H983" s="141"/>
      <c r="I983" s="156"/>
      <c r="J983" s="165"/>
      <c r="K983" s="165"/>
      <c r="L983" s="165"/>
      <c r="M983" s="165"/>
      <c r="N983" s="165"/>
      <c r="O983" s="165"/>
      <c r="P983" s="165"/>
      <c r="Q983" s="165"/>
      <c r="R983" s="165"/>
      <c r="S983" s="165"/>
      <c r="T983" s="165"/>
      <c r="U983" s="165"/>
      <c r="V983" s="165"/>
      <c r="W983" s="165"/>
      <c r="X983" s="165"/>
    </row>
    <row r="984" spans="3:24" ht="15.75" customHeight="1" x14ac:dyDescent="0.3">
      <c r="C984" s="178"/>
      <c r="D984" s="178"/>
      <c r="E984" s="178"/>
      <c r="F984" s="178"/>
      <c r="G984" s="258"/>
      <c r="H984" s="141"/>
      <c r="I984" s="156"/>
      <c r="J984" s="165"/>
      <c r="K984" s="165"/>
      <c r="L984" s="165"/>
      <c r="M984" s="165"/>
      <c r="N984" s="165"/>
      <c r="O984" s="165"/>
      <c r="P984" s="165"/>
      <c r="Q984" s="165"/>
      <c r="R984" s="165"/>
      <c r="S984" s="165"/>
      <c r="T984" s="165"/>
      <c r="U984" s="165"/>
      <c r="V984" s="165"/>
      <c r="W984" s="165"/>
      <c r="X984" s="165"/>
    </row>
    <row r="985" spans="3:24" ht="15.75" customHeight="1" x14ac:dyDescent="0.3">
      <c r="C985" s="178"/>
      <c r="D985" s="178"/>
      <c r="E985" s="178"/>
      <c r="F985" s="178"/>
      <c r="G985" s="258"/>
      <c r="H985" s="141"/>
      <c r="I985" s="156"/>
      <c r="J985" s="165"/>
      <c r="K985" s="165"/>
      <c r="L985" s="165"/>
      <c r="M985" s="165"/>
      <c r="N985" s="165"/>
      <c r="O985" s="165"/>
      <c r="P985" s="165"/>
      <c r="Q985" s="165"/>
      <c r="R985" s="165"/>
      <c r="S985" s="165"/>
      <c r="T985" s="165"/>
      <c r="U985" s="165"/>
      <c r="V985" s="165"/>
      <c r="W985" s="165"/>
      <c r="X985" s="165"/>
    </row>
    <row r="986" spans="3:24" ht="15.75" customHeight="1" x14ac:dyDescent="0.3">
      <c r="C986" s="178"/>
      <c r="D986" s="178"/>
      <c r="E986" s="178"/>
      <c r="F986" s="178"/>
      <c r="G986" s="258"/>
      <c r="H986" s="141"/>
      <c r="I986" s="156"/>
      <c r="J986" s="165"/>
      <c r="K986" s="165"/>
      <c r="L986" s="165"/>
      <c r="M986" s="165"/>
      <c r="N986" s="165"/>
      <c r="O986" s="165"/>
      <c r="P986" s="165"/>
      <c r="Q986" s="165"/>
      <c r="R986" s="165"/>
      <c r="S986" s="165"/>
      <c r="T986" s="165"/>
      <c r="U986" s="165"/>
      <c r="V986" s="165"/>
      <c r="W986" s="165"/>
      <c r="X986" s="165"/>
    </row>
    <row r="987" spans="3:24" ht="15.75" customHeight="1" x14ac:dyDescent="0.3">
      <c r="C987" s="178"/>
      <c r="D987" s="178"/>
      <c r="E987" s="178"/>
      <c r="F987" s="178"/>
      <c r="G987" s="258"/>
      <c r="H987" s="141"/>
      <c r="I987" s="156"/>
      <c r="J987" s="165"/>
      <c r="K987" s="165"/>
      <c r="L987" s="165"/>
      <c r="M987" s="165"/>
      <c r="N987" s="165"/>
      <c r="O987" s="165"/>
      <c r="P987" s="165"/>
      <c r="Q987" s="165"/>
      <c r="R987" s="165"/>
      <c r="S987" s="165"/>
      <c r="T987" s="165"/>
      <c r="U987" s="165"/>
      <c r="V987" s="165"/>
      <c r="W987" s="165"/>
      <c r="X987" s="165"/>
    </row>
    <row r="988" spans="3:24" ht="15.75" customHeight="1" x14ac:dyDescent="0.3">
      <c r="C988" s="178"/>
      <c r="D988" s="178"/>
      <c r="E988" s="178"/>
      <c r="F988" s="178"/>
      <c r="G988" s="258"/>
      <c r="H988" s="141"/>
      <c r="I988" s="156"/>
      <c r="J988" s="165"/>
      <c r="K988" s="165"/>
      <c r="L988" s="165"/>
      <c r="M988" s="165"/>
      <c r="N988" s="165"/>
      <c r="O988" s="165"/>
      <c r="P988" s="165"/>
      <c r="Q988" s="165"/>
      <c r="R988" s="165"/>
      <c r="S988" s="165"/>
      <c r="T988" s="165"/>
      <c r="U988" s="165"/>
      <c r="V988" s="165"/>
      <c r="W988" s="165"/>
      <c r="X988" s="165"/>
    </row>
    <row r="989" spans="3:24" ht="15.75" customHeight="1" x14ac:dyDescent="0.3">
      <c r="C989" s="178"/>
      <c r="D989" s="178"/>
      <c r="E989" s="178"/>
      <c r="F989" s="178"/>
      <c r="G989" s="258"/>
      <c r="H989" s="141"/>
      <c r="I989" s="156"/>
      <c r="J989" s="165"/>
      <c r="K989" s="165"/>
      <c r="L989" s="165"/>
      <c r="M989" s="165"/>
      <c r="N989" s="165"/>
      <c r="O989" s="165"/>
      <c r="P989" s="165"/>
      <c r="Q989" s="165"/>
      <c r="R989" s="165"/>
      <c r="S989" s="165"/>
      <c r="T989" s="165"/>
      <c r="U989" s="165"/>
      <c r="V989" s="165"/>
      <c r="W989" s="165"/>
      <c r="X989" s="165"/>
    </row>
    <row r="990" spans="3:24" ht="15.75" customHeight="1" x14ac:dyDescent="0.3">
      <c r="C990" s="178"/>
      <c r="D990" s="178"/>
      <c r="E990" s="178"/>
      <c r="F990" s="178"/>
      <c r="G990" s="258"/>
      <c r="H990" s="141"/>
      <c r="I990" s="156"/>
      <c r="J990" s="165"/>
      <c r="K990" s="165"/>
      <c r="L990" s="165"/>
      <c r="M990" s="165"/>
      <c r="N990" s="165"/>
      <c r="O990" s="165"/>
      <c r="P990" s="165"/>
      <c r="Q990" s="165"/>
      <c r="R990" s="165"/>
      <c r="S990" s="165"/>
      <c r="T990" s="165"/>
      <c r="U990" s="165"/>
      <c r="V990" s="165"/>
      <c r="W990" s="165"/>
      <c r="X990" s="165"/>
    </row>
    <row r="991" spans="3:24" ht="15.75" customHeight="1" x14ac:dyDescent="0.3">
      <c r="C991" s="178"/>
      <c r="D991" s="178"/>
      <c r="E991" s="178"/>
      <c r="F991" s="178"/>
      <c r="G991" s="258"/>
      <c r="H991" s="141"/>
      <c r="I991" s="156"/>
      <c r="J991" s="165"/>
      <c r="K991" s="165"/>
      <c r="L991" s="165"/>
      <c r="M991" s="165"/>
      <c r="N991" s="165"/>
      <c r="O991" s="165"/>
      <c r="P991" s="165"/>
      <c r="Q991" s="165"/>
      <c r="R991" s="165"/>
      <c r="S991" s="165"/>
      <c r="T991" s="165"/>
      <c r="U991" s="165"/>
      <c r="V991" s="165"/>
      <c r="W991" s="165"/>
      <c r="X991" s="165"/>
    </row>
    <row r="992" spans="3:24" ht="15.75" customHeight="1" x14ac:dyDescent="0.3">
      <c r="C992" s="178"/>
      <c r="D992" s="178"/>
      <c r="E992" s="178"/>
      <c r="F992" s="178"/>
      <c r="G992" s="258"/>
      <c r="H992" s="141"/>
      <c r="I992" s="156"/>
      <c r="J992" s="165"/>
      <c r="K992" s="165"/>
      <c r="L992" s="165"/>
      <c r="M992" s="165"/>
      <c r="N992" s="165"/>
      <c r="O992" s="165"/>
      <c r="P992" s="165"/>
      <c r="Q992" s="165"/>
      <c r="R992" s="165"/>
      <c r="S992" s="165"/>
      <c r="T992" s="165"/>
      <c r="U992" s="165"/>
      <c r="V992" s="165"/>
      <c r="W992" s="165"/>
      <c r="X992" s="165"/>
    </row>
    <row r="993" spans="3:24" ht="15.75" customHeight="1" x14ac:dyDescent="0.3">
      <c r="C993" s="178"/>
      <c r="D993" s="178"/>
      <c r="E993" s="178"/>
      <c r="F993" s="178"/>
      <c r="G993" s="258"/>
      <c r="H993" s="141"/>
      <c r="I993" s="156"/>
      <c r="J993" s="165"/>
      <c r="K993" s="165"/>
      <c r="L993" s="165"/>
      <c r="M993" s="165"/>
      <c r="N993" s="165"/>
      <c r="O993" s="165"/>
      <c r="P993" s="165"/>
      <c r="Q993" s="165"/>
      <c r="R993" s="165"/>
      <c r="S993" s="165"/>
      <c r="T993" s="165"/>
      <c r="U993" s="165"/>
      <c r="V993" s="165"/>
      <c r="W993" s="165"/>
      <c r="X993" s="165"/>
    </row>
    <row r="994" spans="3:24" ht="15.75" customHeight="1" x14ac:dyDescent="0.3">
      <c r="C994" s="178"/>
      <c r="D994" s="178"/>
      <c r="E994" s="178"/>
      <c r="F994" s="178"/>
      <c r="G994" s="258"/>
      <c r="H994" s="141"/>
      <c r="I994" s="156"/>
      <c r="J994" s="165"/>
      <c r="K994" s="165"/>
      <c r="L994" s="165"/>
      <c r="M994" s="165"/>
      <c r="N994" s="165"/>
      <c r="O994" s="165"/>
      <c r="P994" s="165"/>
      <c r="Q994" s="165"/>
      <c r="R994" s="165"/>
      <c r="S994" s="165"/>
      <c r="T994" s="165"/>
      <c r="U994" s="165"/>
      <c r="V994" s="165"/>
      <c r="W994" s="165"/>
      <c r="X994" s="165"/>
    </row>
    <row r="995" spans="3:24" ht="15.75" customHeight="1" x14ac:dyDescent="0.3">
      <c r="C995" s="178"/>
      <c r="D995" s="178"/>
      <c r="E995" s="178"/>
      <c r="F995" s="178"/>
      <c r="G995" s="258"/>
      <c r="H995" s="141"/>
      <c r="I995" s="156"/>
      <c r="J995" s="165"/>
      <c r="K995" s="165"/>
      <c r="L995" s="165"/>
      <c r="M995" s="165"/>
      <c r="N995" s="165"/>
      <c r="O995" s="165"/>
      <c r="P995" s="165"/>
      <c r="Q995" s="165"/>
      <c r="R995" s="165"/>
      <c r="S995" s="165"/>
      <c r="T995" s="165"/>
      <c r="U995" s="165"/>
      <c r="V995" s="165"/>
      <c r="W995" s="165"/>
      <c r="X995" s="165"/>
    </row>
    <row r="996" spans="3:24" ht="15.75" customHeight="1" x14ac:dyDescent="0.3">
      <c r="C996" s="178"/>
      <c r="D996" s="178"/>
      <c r="E996" s="178"/>
      <c r="F996" s="178"/>
      <c r="G996" s="258"/>
      <c r="H996" s="141"/>
      <c r="I996" s="156"/>
      <c r="J996" s="165"/>
      <c r="K996" s="165"/>
      <c r="L996" s="165"/>
      <c r="M996" s="165"/>
      <c r="N996" s="165"/>
      <c r="O996" s="165"/>
      <c r="P996" s="165"/>
      <c r="Q996" s="165"/>
      <c r="R996" s="165"/>
      <c r="S996" s="165"/>
      <c r="T996" s="165"/>
      <c r="U996" s="165"/>
      <c r="V996" s="165"/>
      <c r="W996" s="165"/>
      <c r="X996" s="165"/>
    </row>
    <row r="997" spans="3:24" ht="15.75" customHeight="1" x14ac:dyDescent="0.3">
      <c r="C997" s="178"/>
      <c r="D997" s="178"/>
      <c r="E997" s="178"/>
      <c r="F997" s="178"/>
      <c r="G997" s="258"/>
      <c r="H997" s="141"/>
      <c r="I997" s="156"/>
      <c r="J997" s="165"/>
      <c r="K997" s="165"/>
      <c r="L997" s="165"/>
      <c r="M997" s="165"/>
      <c r="N997" s="165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</row>
    <row r="998" spans="3:24" ht="15.75" customHeight="1" x14ac:dyDescent="0.3">
      <c r="C998" s="178"/>
      <c r="D998" s="178"/>
      <c r="E998" s="178"/>
      <c r="F998" s="178"/>
      <c r="G998" s="258"/>
      <c r="H998" s="141"/>
      <c r="I998" s="156"/>
      <c r="J998" s="165"/>
      <c r="K998" s="165"/>
      <c r="L998" s="165"/>
      <c r="M998" s="165"/>
      <c r="N998" s="165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</row>
    <row r="999" spans="3:24" ht="15.75" customHeight="1" x14ac:dyDescent="0.3">
      <c r="C999" s="178"/>
      <c r="D999" s="178"/>
      <c r="E999" s="178"/>
      <c r="F999" s="178"/>
      <c r="G999" s="258"/>
      <c r="H999" s="141"/>
      <c r="I999" s="156"/>
      <c r="J999" s="165"/>
      <c r="K999" s="165"/>
      <c r="L999" s="165"/>
      <c r="M999" s="165"/>
      <c r="N999" s="165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</row>
    <row r="1000" spans="3:24" ht="15.75" customHeight="1" x14ac:dyDescent="0.3">
      <c r="C1000" s="178"/>
      <c r="D1000" s="178"/>
      <c r="E1000" s="178"/>
      <c r="F1000" s="178"/>
      <c r="G1000" s="258"/>
      <c r="H1000" s="141"/>
      <c r="I1000" s="156"/>
      <c r="J1000" s="165"/>
      <c r="K1000" s="165"/>
      <c r="L1000" s="165"/>
      <c r="M1000" s="165"/>
      <c r="N1000" s="165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</row>
    <row r="1001" spans="3:24" ht="15.75" customHeight="1" x14ac:dyDescent="0.3">
      <c r="C1001" s="178"/>
      <c r="D1001" s="178"/>
      <c r="E1001" s="178"/>
      <c r="F1001" s="178"/>
      <c r="G1001" s="258"/>
      <c r="H1001" s="141"/>
      <c r="I1001" s="156"/>
      <c r="J1001" s="165"/>
      <c r="K1001" s="165"/>
      <c r="L1001" s="165"/>
      <c r="M1001" s="165"/>
      <c r="N1001" s="165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</row>
    <row r="1002" spans="3:24" ht="15.75" customHeight="1" x14ac:dyDescent="0.3">
      <c r="C1002" s="178"/>
      <c r="D1002" s="178"/>
      <c r="E1002" s="178"/>
      <c r="F1002" s="178"/>
      <c r="G1002" s="258"/>
      <c r="H1002" s="141"/>
      <c r="I1002" s="156"/>
      <c r="J1002" s="165"/>
      <c r="K1002" s="165"/>
      <c r="L1002" s="165"/>
      <c r="M1002" s="165"/>
      <c r="N1002" s="165"/>
      <c r="O1002" s="165"/>
      <c r="P1002" s="165"/>
      <c r="Q1002" s="165"/>
      <c r="R1002" s="165"/>
      <c r="S1002" s="165"/>
      <c r="T1002" s="165"/>
      <c r="U1002" s="165"/>
      <c r="V1002" s="165"/>
      <c r="W1002" s="165"/>
      <c r="X1002" s="165"/>
    </row>
    <row r="1003" spans="3:24" ht="15.75" customHeight="1" x14ac:dyDescent="0.3">
      <c r="C1003" s="178"/>
      <c r="D1003" s="178"/>
      <c r="E1003" s="178"/>
      <c r="F1003" s="178"/>
      <c r="G1003" s="258"/>
      <c r="H1003" s="141"/>
      <c r="I1003" s="156"/>
      <c r="J1003" s="165"/>
      <c r="K1003" s="165"/>
      <c r="L1003" s="165"/>
      <c r="M1003" s="165"/>
      <c r="N1003" s="165"/>
      <c r="O1003" s="165"/>
      <c r="P1003" s="165"/>
      <c r="Q1003" s="165"/>
      <c r="R1003" s="165"/>
      <c r="S1003" s="165"/>
      <c r="T1003" s="165"/>
      <c r="U1003" s="165"/>
      <c r="V1003" s="165"/>
      <c r="W1003" s="165"/>
      <c r="X1003" s="165"/>
    </row>
    <row r="1004" spans="3:24" ht="15.75" customHeight="1" x14ac:dyDescent="0.3">
      <c r="C1004" s="178"/>
      <c r="D1004" s="178"/>
      <c r="E1004" s="178"/>
      <c r="F1004" s="178"/>
      <c r="G1004" s="258"/>
      <c r="H1004" s="141"/>
      <c r="I1004" s="156"/>
      <c r="J1004" s="165"/>
      <c r="K1004" s="165"/>
      <c r="L1004" s="165"/>
      <c r="M1004" s="165"/>
      <c r="N1004" s="165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</row>
    <row r="1005" spans="3:24" ht="15.75" customHeight="1" x14ac:dyDescent="0.3">
      <c r="C1005" s="178"/>
      <c r="D1005" s="178"/>
      <c r="E1005" s="178"/>
      <c r="F1005" s="178"/>
      <c r="G1005" s="258"/>
      <c r="H1005" s="141"/>
      <c r="I1005" s="156"/>
      <c r="J1005" s="165"/>
      <c r="K1005" s="165"/>
      <c r="L1005" s="165"/>
      <c r="M1005" s="165"/>
      <c r="N1005" s="165"/>
      <c r="O1005" s="165"/>
      <c r="P1005" s="165"/>
      <c r="Q1005" s="165"/>
      <c r="R1005" s="165"/>
      <c r="S1005" s="165"/>
      <c r="T1005" s="165"/>
      <c r="U1005" s="165"/>
      <c r="V1005" s="165"/>
      <c r="W1005" s="165"/>
      <c r="X1005" s="165"/>
    </row>
    <row r="1006" spans="3:24" ht="15.75" customHeight="1" x14ac:dyDescent="0.3">
      <c r="C1006" s="178"/>
      <c r="D1006" s="178"/>
      <c r="E1006" s="178"/>
      <c r="F1006" s="178"/>
      <c r="G1006" s="258"/>
      <c r="H1006" s="141"/>
      <c r="I1006" s="156"/>
      <c r="J1006" s="165"/>
      <c r="K1006" s="165"/>
      <c r="L1006" s="165"/>
      <c r="M1006" s="165"/>
      <c r="N1006" s="165"/>
      <c r="O1006" s="165"/>
      <c r="P1006" s="165"/>
      <c r="Q1006" s="165"/>
      <c r="R1006" s="165"/>
      <c r="S1006" s="165"/>
      <c r="T1006" s="165"/>
      <c r="U1006" s="165"/>
      <c r="V1006" s="165"/>
      <c r="W1006" s="165"/>
      <c r="X1006" s="165"/>
    </row>
    <row r="1007" spans="3:24" ht="15.75" customHeight="1" x14ac:dyDescent="0.3">
      <c r="C1007" s="178"/>
      <c r="D1007" s="178"/>
      <c r="E1007" s="178"/>
      <c r="F1007" s="178"/>
      <c r="G1007" s="258"/>
      <c r="H1007" s="141"/>
      <c r="I1007" s="156"/>
      <c r="J1007" s="165"/>
      <c r="K1007" s="165"/>
      <c r="L1007" s="165"/>
      <c r="M1007" s="165"/>
      <c r="N1007" s="165"/>
      <c r="O1007" s="165"/>
      <c r="P1007" s="165"/>
      <c r="Q1007" s="165"/>
      <c r="R1007" s="165"/>
      <c r="S1007" s="165"/>
      <c r="T1007" s="165"/>
      <c r="U1007" s="165"/>
      <c r="V1007" s="165"/>
      <c r="W1007" s="165"/>
      <c r="X1007" s="165"/>
    </row>
    <row r="1008" spans="3:24" ht="15.75" customHeight="1" x14ac:dyDescent="0.3">
      <c r="C1008" s="178"/>
      <c r="D1008" s="178"/>
      <c r="E1008" s="178"/>
      <c r="F1008" s="178"/>
      <c r="G1008" s="258"/>
      <c r="H1008" s="141"/>
      <c r="I1008" s="156"/>
      <c r="J1008" s="165"/>
      <c r="K1008" s="165"/>
      <c r="L1008" s="165"/>
      <c r="M1008" s="165"/>
      <c r="N1008" s="165"/>
      <c r="O1008" s="165"/>
      <c r="P1008" s="165"/>
      <c r="Q1008" s="165"/>
      <c r="R1008" s="165"/>
      <c r="S1008" s="165"/>
      <c r="T1008" s="165"/>
      <c r="U1008" s="165"/>
      <c r="V1008" s="165"/>
      <c r="W1008" s="165"/>
      <c r="X1008" s="165"/>
    </row>
  </sheetData>
  <mergeCells count="9">
    <mergeCell ref="P2:P3"/>
    <mergeCell ref="Q2:Q3"/>
    <mergeCell ref="A2:B3"/>
    <mergeCell ref="C2:C3"/>
    <mergeCell ref="D2:D3"/>
    <mergeCell ref="E2:E3"/>
    <mergeCell ref="F2:F3"/>
    <mergeCell ref="G2:G3"/>
    <mergeCell ref="O2:O3"/>
  </mergeCells>
  <phoneticPr fontId="30" type="noConversion"/>
  <pageMargins left="0.74803149606299213" right="0.51181102362204722" top="1.1811023622047245" bottom="0.98425196850393704" header="0" footer="0"/>
  <pageSetup orientation="landscape"/>
  <headerFooter>
    <oddHeader>&amp;Cobjekti nimetus&amp;RKuupäev:&amp;D</oddHeader>
    <oddFooter>&amp;LEstimate OÜ Reg. kood 11890020 EU VAT/KMKR: EE101468279&amp;C&amp;P/&amp;RTel. +372 552 1976 aivo@ehitusarvestus.ee www.ehitusarvestus.ee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platsikulud</vt:lpstr>
      <vt:lpstr>eelarve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Михаил</cp:lastModifiedBy>
  <dcterms:created xsi:type="dcterms:W3CDTF">2005-11-21T14:59:28Z</dcterms:created>
  <dcterms:modified xsi:type="dcterms:W3CDTF">2026-09-03T05:55:35Z</dcterms:modified>
</cp:coreProperties>
</file>